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<sst xmlns="http://schemas.openxmlformats.org/spreadsheetml/2006/main" count="90" uniqueCount="61">
  <si>
    <t>Expected Number of Claims</t>
  </si>
  <si>
    <t>Standard Deviation of Value of Claim</t>
  </si>
  <si>
    <t>Number of Claims</t>
  </si>
  <si>
    <t>Reserve Capital</t>
  </si>
  <si>
    <t>Minimum Return on Bonds</t>
  </si>
  <si>
    <t>Maximum Return on Bonds</t>
  </si>
  <si>
    <t>Cost of Borrowing</t>
  </si>
  <si>
    <t>Total Capital</t>
  </si>
  <si>
    <t>Value of Claims Covered from Reserve Capital</t>
  </si>
  <si>
    <t>Amount to Borrow</t>
  </si>
  <si>
    <t>Random Return on Bonds</t>
  </si>
  <si>
    <t>Capital Invested in Bonds</t>
  </si>
  <si>
    <t>Total Return from Investment</t>
  </si>
  <si>
    <t>Standard Deviation of Sum of Claims</t>
  </si>
  <si>
    <t>Mean Value of Sum of Claims</t>
  </si>
  <si>
    <t>Mean Value of Claim</t>
  </si>
  <si>
    <t>Possible Amounts of Reserve Capital</t>
  </si>
  <si>
    <t>Sum of Claims</t>
  </si>
  <si>
    <t>Cash Left</t>
  </si>
  <si>
    <t>Insurance Reserve Capital Problem</t>
  </si>
  <si>
    <t>YASAI Simulation Output</t>
  </si>
  <si>
    <t>Workbook</t>
  </si>
  <si>
    <t>insurance.xls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</si>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</sst>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42" fontId="0" fillId="0" borderId="10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42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42" fontId="0" fillId="33" borderId="10" xfId="0" applyNumberFormat="1" applyFill="1" applyBorder="1" applyAlignment="1">
      <alignment vertical="center"/>
    </xf>
    <xf numFmtId="42" fontId="0" fillId="33" borderId="11" xfId="0" applyNumberFormat="1" applyFill="1" applyBorder="1" applyAlignment="1">
      <alignment vertical="center"/>
    </xf>
    <xf numFmtId="42" fontId="0" fillId="33" borderId="12" xfId="0" applyNumberFormat="1" applyFill="1" applyBorder="1" applyAlignment="1">
      <alignment vertical="center"/>
    </xf>
    <xf numFmtId="42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2" fontId="0" fillId="34" borderId="11" xfId="0" applyNumberFormat="1" applyFill="1" applyBorder="1" applyAlignment="1">
      <alignment vertical="center"/>
    </xf>
    <xf numFmtId="42" fontId="0" fillId="34" borderId="12" xfId="0" applyNumberFormat="1" applyFill="1" applyBorder="1" applyAlignment="1">
      <alignment vertical="center"/>
    </xf>
    <xf numFmtId="9" fontId="0" fillId="34" borderId="10" xfId="0" applyNumberFormat="1" applyFill="1" applyBorder="1" applyAlignment="1">
      <alignment vertical="center"/>
    </xf>
    <xf numFmtId="9" fontId="0" fillId="34" borderId="11" xfId="0" applyNumberFormat="1" applyFill="1" applyBorder="1" applyAlignment="1">
      <alignment vertical="center"/>
    </xf>
    <xf numFmtId="9" fontId="0" fillId="34" borderId="12" xfId="0" applyNumberForma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42" fontId="0" fillId="35" borderId="14" xfId="0" applyNumberFormat="1" applyFill="1" applyBorder="1" applyAlignment="1">
      <alignment vertical="center"/>
    </xf>
    <xf numFmtId="42" fontId="0" fillId="36" borderId="13" xfId="0" applyNumberFormat="1" applyFill="1" applyBorder="1" applyAlignment="1">
      <alignment vertical="center"/>
    </xf>
    <xf numFmtId="42" fontId="0" fillId="0" borderId="15" xfId="0" applyNumberFormat="1" applyBorder="1" applyAlignment="1">
      <alignment vertical="center"/>
    </xf>
    <xf numFmtId="10" fontId="0" fillId="35" borderId="13" xfId="0" applyNumberFormat="1" applyFill="1" applyBorder="1" applyAlignment="1">
      <alignment vertical="center"/>
    </xf>
    <xf numFmtId="42" fontId="0" fillId="37" borderId="14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8" borderId="17" xfId="0" applyNumberFormat="1" applyFill="1" applyBorder="1" applyAlignment="1">
      <alignment/>
    </xf>
    <xf numFmtId="0" fontId="0" fillId="38" borderId="18" xfId="0" applyFill="1" applyBorder="1" applyAlignment="1">
      <alignment/>
    </xf>
    <xf numFmtId="164" fontId="0" fillId="38" borderId="18" xfId="0" applyNumberFormat="1" applyFill="1" applyBorder="1" applyAlignment="1">
      <alignment/>
    </xf>
    <xf numFmtId="164" fontId="0" fillId="38" borderId="19" xfId="0" applyNumberFormat="1" applyFill="1" applyBorder="1" applyAlignment="1">
      <alignment/>
    </xf>
    <xf numFmtId="0" fontId="0" fillId="38" borderId="17" xfId="0" applyFill="1" applyBorder="1" applyAlignment="1">
      <alignment horizontal="center"/>
    </xf>
    <xf numFmtId="7" fontId="0" fillId="38" borderId="19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9</xdr:row>
      <xdr:rowOff>152400</xdr:rowOff>
    </xdr:from>
    <xdr:to>
      <xdr:col>4</xdr:col>
      <xdr:colOff>600075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67050" y="1609725"/>
          <a:ext cx="20193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results appear to be with $4.9 million of reserve capital, although the results for $5.0 million are very close.</a:t>
          </a:r>
        </a:p>
      </xdr:txBody>
    </xdr:sp>
    <xdr:clientData/>
  </xdr:twoCellAnchor>
  <xdr:twoCellAnchor>
    <xdr:from>
      <xdr:col>2</xdr:col>
      <xdr:colOff>0</xdr:colOff>
      <xdr:row>13</xdr:row>
      <xdr:rowOff>47625</xdr:rowOff>
    </xdr:from>
    <xdr:to>
      <xdr:col>2</xdr:col>
      <xdr:colOff>838200</xdr:colOff>
      <xdr:row>14</xdr:row>
      <xdr:rowOff>76200</xdr:rowOff>
    </xdr:to>
    <xdr:sp>
      <xdr:nvSpPr>
        <xdr:cNvPr id="2" name="Straight Arrow Connector 3"/>
        <xdr:cNvSpPr>
          <a:spLocks/>
        </xdr:cNvSpPr>
      </xdr:nvSpPr>
      <xdr:spPr>
        <a:xfrm flipH="1">
          <a:off x="2209800" y="2152650"/>
          <a:ext cx="838200" cy="2000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14</xdr:row>
      <xdr:rowOff>104775</xdr:rowOff>
    </xdr:from>
    <xdr:to>
      <xdr:col>2</xdr:col>
      <xdr:colOff>1304925</xdr:colOff>
      <xdr:row>20</xdr:row>
      <xdr:rowOff>161925</xdr:rowOff>
    </xdr:to>
    <xdr:sp>
      <xdr:nvSpPr>
        <xdr:cNvPr id="3" name="Straight Arrow Connector 4"/>
        <xdr:cNvSpPr>
          <a:spLocks/>
        </xdr:cNvSpPr>
      </xdr:nvSpPr>
      <xdr:spPr>
        <a:xfrm flipH="1">
          <a:off x="3343275" y="2381250"/>
          <a:ext cx="171450" cy="12001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Normal"/>
      <definedName name="genPoisson"/>
      <definedName name="genUniform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5" sqref="D15:D16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2.28125" style="0" customWidth="1"/>
    <col min="4" max="4" width="24.7109375" style="0" customWidth="1"/>
    <col min="5" max="5" width="13.28125" style="0" customWidth="1"/>
  </cols>
  <sheetData>
    <row r="1" ht="12.75">
      <c r="A1" s="6" t="s">
        <v>19</v>
      </c>
    </row>
    <row r="3" spans="1:5" ht="12.75">
      <c r="A3" s="1" t="s">
        <v>7</v>
      </c>
      <c r="B3" s="19">
        <v>6000000</v>
      </c>
      <c r="C3" s="1"/>
      <c r="D3" s="1" t="s">
        <v>4</v>
      </c>
      <c r="E3" s="23">
        <v>0.05</v>
      </c>
    </row>
    <row r="4" spans="1:5" ht="12.75">
      <c r="A4" s="1" t="s">
        <v>0</v>
      </c>
      <c r="B4" s="20">
        <v>1000</v>
      </c>
      <c r="C4" s="1"/>
      <c r="D4" s="1" t="s">
        <v>5</v>
      </c>
      <c r="E4" s="24">
        <v>0.08</v>
      </c>
    </row>
    <row r="5" spans="1:5" ht="12.75">
      <c r="A5" s="1" t="s">
        <v>15</v>
      </c>
      <c r="B5" s="21">
        <v>5000</v>
      </c>
      <c r="C5" s="1"/>
      <c r="D5" s="1" t="s">
        <v>6</v>
      </c>
      <c r="E5" s="25">
        <v>0.1</v>
      </c>
    </row>
    <row r="6" spans="1:3" ht="12.75">
      <c r="A6" s="1" t="s">
        <v>1</v>
      </c>
      <c r="B6" s="22">
        <v>1500</v>
      </c>
      <c r="C6" s="1"/>
    </row>
    <row r="7" spans="1:5" ht="12.75">
      <c r="A7" s="1"/>
      <c r="B7" s="1"/>
      <c r="C7" s="1"/>
      <c r="D7" s="32" t="s">
        <v>16</v>
      </c>
      <c r="E7" s="16">
        <v>4700000</v>
      </c>
    </row>
    <row r="8" spans="1:5" ht="12.75">
      <c r="A8" s="1" t="s">
        <v>2</v>
      </c>
      <c r="B8" s="26">
        <f>[2]!genPoisson(B4)</f>
        <v>986</v>
      </c>
      <c r="C8" s="1"/>
      <c r="D8" s="32"/>
      <c r="E8" s="17">
        <f>E7+100000</f>
        <v>4800000</v>
      </c>
    </row>
    <row r="9" spans="1:5" ht="12.75">
      <c r="A9" s="1" t="s">
        <v>14</v>
      </c>
      <c r="B9" s="2">
        <f>B8*B5</f>
        <v>4930000</v>
      </c>
      <c r="C9" s="1"/>
      <c r="D9" s="32"/>
      <c r="E9" s="17">
        <f>E8+100000</f>
        <v>4900000</v>
      </c>
    </row>
    <row r="10" spans="1:5" ht="13.5" thickBot="1">
      <c r="A10" s="1" t="s">
        <v>13</v>
      </c>
      <c r="B10" s="3">
        <f>SQRT(B8)*B6</f>
        <v>47100.95540432275</v>
      </c>
      <c r="C10" s="1"/>
      <c r="D10" s="32"/>
      <c r="E10" s="17">
        <f>E9+100000</f>
        <v>5000000</v>
      </c>
    </row>
    <row r="11" spans="1:5" ht="14.25" thickBot="1" thickTop="1">
      <c r="A11" s="1" t="s">
        <v>17</v>
      </c>
      <c r="B11" s="27">
        <f>[2]!genNormal(B9,B10)</f>
        <v>4962931.8858035905</v>
      </c>
      <c r="C11" s="1"/>
      <c r="D11" s="32"/>
      <c r="E11" s="18">
        <f>E10+100000</f>
        <v>5100000</v>
      </c>
    </row>
    <row r="12" spans="1:3" ht="14.25" thickBot="1" thickTop="1">
      <c r="A12" s="1"/>
      <c r="B12" s="1"/>
      <c r="C12" s="1"/>
    </row>
    <row r="13" spans="1:5" ht="12.75">
      <c r="A13" s="4" t="s">
        <v>3</v>
      </c>
      <c r="B13" s="28">
        <f>[2]!simparameter(E7:E11,A13)</f>
        <v>4800000</v>
      </c>
      <c r="C13" s="1"/>
      <c r="D13" s="4" t="s">
        <v>11</v>
      </c>
      <c r="E13" s="29">
        <f>B3-B13</f>
        <v>1200000</v>
      </c>
    </row>
    <row r="14" spans="1:5" ht="12.75">
      <c r="A14" s="1" t="s">
        <v>8</v>
      </c>
      <c r="B14" s="5">
        <f>MIN(B11,B13)</f>
        <v>4800000</v>
      </c>
      <c r="C14" s="1"/>
      <c r="D14" s="1" t="s">
        <v>10</v>
      </c>
      <c r="E14" s="30">
        <f>[2]!genUniform(E3,E4)</f>
        <v>0.05783222826642532</v>
      </c>
    </row>
    <row r="15" spans="1:5" ht="12.75">
      <c r="A15" s="1" t="s">
        <v>9</v>
      </c>
      <c r="B15" s="5">
        <f>B11-B14</f>
        <v>162931.88580359053</v>
      </c>
      <c r="C15" s="1"/>
      <c r="D15" s="1" t="s">
        <v>12</v>
      </c>
      <c r="E15" s="5">
        <f>E14*E13</f>
        <v>69398.67391971039</v>
      </c>
    </row>
    <row r="16" spans="1:5" ht="13.5" thickBot="1">
      <c r="A16" s="1" t="s">
        <v>6</v>
      </c>
      <c r="B16" s="5">
        <f>E5*B15</f>
        <v>16293.188580359054</v>
      </c>
      <c r="C16" s="1"/>
      <c r="D16" s="1"/>
      <c r="E16" s="1"/>
    </row>
    <row r="17" spans="3:5" ht="14.25" thickBot="1" thickTop="1">
      <c r="C17" s="1"/>
      <c r="D17" s="1" t="s">
        <v>18</v>
      </c>
      <c r="E17" s="31">
        <f>[2]!simOutput(B3-B11+E15-B16,D17)</f>
        <v>1090173.5995357607</v>
      </c>
    </row>
    <row r="18" ht="13.5" thickTop="1"/>
  </sheetData>
  <sheetProtection/>
  <mergeCells count="1">
    <mergeCell ref="D7:D11"/>
  </mergeCells>
  <printOptions gridLines="1" headings="1" horizontalCentered="1" verticalCentered="1"/>
  <pageMargins left="0.75" right="0.75" top="1" bottom="1" header="0.5" footer="0.5"/>
  <pageSetup horizontalDpi="300" verticalDpi="300" orientation="landscape" scale="120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Formulas="1" zoomScalePageLayoutView="0" workbookViewId="0" topLeftCell="A1">
      <selection activeCell="D30" sqref="D30"/>
    </sheetView>
  </sheetViews>
  <sheetFormatPr defaultColWidth="9.140625" defaultRowHeight="12.75"/>
  <cols>
    <col min="1" max="1" width="20.00390625" style="0" bestFit="1" customWidth="1"/>
    <col min="2" max="2" width="12.57421875" style="0" bestFit="1" customWidth="1"/>
    <col min="3" max="3" width="2.28125" style="0" customWidth="1"/>
    <col min="4" max="4" width="16.28125" style="0" bestFit="1" customWidth="1"/>
    <col min="5" max="5" width="15.28125" style="0" bestFit="1" customWidth="1"/>
  </cols>
  <sheetData>
    <row r="1" ht="12.75">
      <c r="A1" s="6" t="s">
        <v>19</v>
      </c>
    </row>
    <row r="3" spans="1:5" ht="12.75">
      <c r="A3" s="1" t="s">
        <v>7</v>
      </c>
      <c r="B3" s="19">
        <v>6000000</v>
      </c>
      <c r="C3" s="1"/>
      <c r="D3" s="1" t="s">
        <v>4</v>
      </c>
      <c r="E3" s="23">
        <v>0.05</v>
      </c>
    </row>
    <row r="4" spans="1:5" ht="12.75">
      <c r="A4" s="1" t="s">
        <v>0</v>
      </c>
      <c r="B4" s="20">
        <v>1000</v>
      </c>
      <c r="C4" s="1"/>
      <c r="D4" s="1" t="s">
        <v>5</v>
      </c>
      <c r="E4" s="24">
        <v>0.08</v>
      </c>
    </row>
    <row r="5" spans="1:5" ht="12.75">
      <c r="A5" s="1" t="s">
        <v>15</v>
      </c>
      <c r="B5" s="21">
        <v>5000</v>
      </c>
      <c r="C5" s="1"/>
      <c r="D5" s="1" t="s">
        <v>6</v>
      </c>
      <c r="E5" s="25">
        <v>0.1</v>
      </c>
    </row>
    <row r="6" spans="1:3" ht="12.75">
      <c r="A6" s="1" t="s">
        <v>1</v>
      </c>
      <c r="B6" s="22">
        <v>1500</v>
      </c>
      <c r="C6" s="1"/>
    </row>
    <row r="7" spans="1:5" ht="12.75">
      <c r="A7" s="1"/>
      <c r="B7" s="1"/>
      <c r="C7" s="1"/>
      <c r="D7" s="32" t="s">
        <v>16</v>
      </c>
      <c r="E7" s="16">
        <v>4700000</v>
      </c>
    </row>
    <row r="8" spans="1:5" ht="12.75">
      <c r="A8" s="1" t="s">
        <v>2</v>
      </c>
      <c r="B8" s="26">
        <f>[2]!genPoisson(B4)</f>
        <v>1004</v>
      </c>
      <c r="C8" s="1"/>
      <c r="D8" s="32"/>
      <c r="E8" s="17">
        <f>E7+100000</f>
        <v>4800000</v>
      </c>
    </row>
    <row r="9" spans="1:5" ht="12.75">
      <c r="A9" s="1" t="s">
        <v>14</v>
      </c>
      <c r="B9" s="2">
        <f>B8*B5</f>
        <v>5020000</v>
      </c>
      <c r="C9" s="1"/>
      <c r="D9" s="32"/>
      <c r="E9" s="17">
        <f>E8+100000</f>
        <v>4900000</v>
      </c>
    </row>
    <row r="10" spans="1:5" ht="13.5" thickBot="1">
      <c r="A10" s="1" t="s">
        <v>13</v>
      </c>
      <c r="B10" s="3">
        <f>SQRT(B8)*B6</f>
        <v>47528.938553264576</v>
      </c>
      <c r="C10" s="1"/>
      <c r="D10" s="32"/>
      <c r="E10" s="17">
        <f>E9+100000</f>
        <v>5000000</v>
      </c>
    </row>
    <row r="11" spans="1:5" ht="14.25" thickBot="1" thickTop="1">
      <c r="A11" s="1" t="s">
        <v>17</v>
      </c>
      <c r="B11" s="27">
        <f>[2]!genNormal(B9,B10)</f>
        <v>5029147.199652983</v>
      </c>
      <c r="C11" s="1"/>
      <c r="D11" s="32"/>
      <c r="E11" s="18">
        <f>E10+100000</f>
        <v>5100000</v>
      </c>
    </row>
    <row r="12" spans="1:3" ht="14.25" thickBot="1" thickTop="1">
      <c r="A12" s="1"/>
      <c r="B12" s="1"/>
      <c r="C12" s="1"/>
    </row>
    <row r="13" spans="1:5" ht="12.75">
      <c r="A13" s="4" t="s">
        <v>3</v>
      </c>
      <c r="B13" s="28">
        <f>[2]!simparameter(E7:E11,A13)</f>
        <v>4800000</v>
      </c>
      <c r="C13" s="1"/>
      <c r="D13" s="4" t="s">
        <v>11</v>
      </c>
      <c r="E13" s="29">
        <f>B3-B13</f>
        <v>1200000</v>
      </c>
    </row>
    <row r="14" spans="1:5" ht="12.75">
      <c r="A14" s="1" t="s">
        <v>8</v>
      </c>
      <c r="B14" s="5">
        <f>MIN(B11,B13)</f>
        <v>4800000</v>
      </c>
      <c r="C14" s="1"/>
      <c r="D14" s="1" t="s">
        <v>10</v>
      </c>
      <c r="E14" s="30">
        <f>[2]!genUniform(E3,E4)</f>
        <v>0.06758438004356603</v>
      </c>
    </row>
    <row r="15" spans="1:5" ht="12.75">
      <c r="A15" s="1" t="s">
        <v>9</v>
      </c>
      <c r="B15" s="5">
        <f>B11-B14</f>
        <v>229147.19965298288</v>
      </c>
      <c r="C15" s="1"/>
      <c r="D15" s="1" t="s">
        <v>12</v>
      </c>
      <c r="E15" s="5">
        <f>E14*E13</f>
        <v>81101.25605227923</v>
      </c>
    </row>
    <row r="16" spans="1:5" ht="13.5" thickBot="1">
      <c r="A16" s="1" t="s">
        <v>6</v>
      </c>
      <c r="B16" s="5">
        <f>E5*B15</f>
        <v>22914.71996529829</v>
      </c>
      <c r="C16" s="1"/>
      <c r="D16" s="1"/>
      <c r="E16" s="1"/>
    </row>
    <row r="17" spans="3:5" ht="14.25" thickBot="1" thickTop="1">
      <c r="C17" s="1"/>
      <c r="D17" s="1" t="s">
        <v>18</v>
      </c>
      <c r="E17" s="31">
        <f>[2]!simOutput(B3-B11+E15-B16,D17)</f>
        <v>1029039.336433998</v>
      </c>
    </row>
    <row r="18" ht="13.5" thickTop="1"/>
  </sheetData>
  <sheetProtection/>
  <mergeCells count="1">
    <mergeCell ref="D7:D11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91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140625" style="0" bestFit="1" customWidth="1"/>
    <col min="2" max="2" width="14.00390625" style="0" bestFit="1" customWidth="1"/>
    <col min="3" max="3" width="22.57421875" style="0" bestFit="1" customWidth="1"/>
    <col min="4" max="4" width="11.57421875" style="0" bestFit="1" customWidth="1"/>
    <col min="5" max="12" width="10.57421875" style="0" bestFit="1" customWidth="1"/>
    <col min="13" max="26" width="11.57421875" style="0" bestFit="1" customWidth="1"/>
  </cols>
  <sheetData>
    <row r="1" spans="1:2" ht="12.75">
      <c r="A1" s="33" t="s">
        <v>20</v>
      </c>
      <c r="B1" s="34"/>
    </row>
    <row r="3" spans="1:4" ht="12.75">
      <c r="A3" s="6" t="s">
        <v>21</v>
      </c>
      <c r="B3" s="7" t="s">
        <v>22</v>
      </c>
      <c r="C3" s="6" t="s">
        <v>57</v>
      </c>
      <c r="D3">
        <v>2.6</v>
      </c>
    </row>
    <row r="4" spans="1:4" ht="12.75">
      <c r="A4" s="6" t="s">
        <v>23</v>
      </c>
      <c r="B4" s="7" t="s">
        <v>24</v>
      </c>
      <c r="C4" s="6" t="s">
        <v>58</v>
      </c>
      <c r="D4" t="s">
        <v>59</v>
      </c>
    </row>
    <row r="5" spans="1:4" ht="12.75">
      <c r="A5" s="6" t="s">
        <v>25</v>
      </c>
      <c r="B5" s="8">
        <v>42507</v>
      </c>
      <c r="C5" s="6" t="s">
        <v>60</v>
      </c>
      <c r="D5">
        <v>1</v>
      </c>
    </row>
    <row r="6" spans="1:2" ht="12.75">
      <c r="A6" s="6" t="s">
        <v>26</v>
      </c>
      <c r="B6" s="9">
        <v>0.7168749999999999</v>
      </c>
    </row>
    <row r="7" spans="1:2" ht="12.75">
      <c r="A7" s="6" t="s">
        <v>27</v>
      </c>
      <c r="B7" s="10">
        <v>1.1574074074074073E-05</v>
      </c>
    </row>
    <row r="8" spans="1:2" ht="12.75">
      <c r="A8" s="6" t="s">
        <v>28</v>
      </c>
      <c r="B8" s="7">
        <v>5</v>
      </c>
    </row>
    <row r="9" spans="1:2" ht="12.75">
      <c r="A9" s="6" t="s">
        <v>29</v>
      </c>
      <c r="B9" s="7">
        <v>1000</v>
      </c>
    </row>
    <row r="11" ht="12.75">
      <c r="B11" s="11" t="s">
        <v>30</v>
      </c>
    </row>
    <row r="12" spans="1:2" ht="12.75">
      <c r="A12" s="11" t="s">
        <v>31</v>
      </c>
      <c r="B12" s="12" t="s">
        <v>3</v>
      </c>
    </row>
    <row r="13" spans="1:2" ht="12.75">
      <c r="A13" s="12">
        <v>1</v>
      </c>
      <c r="B13" s="13">
        <v>4700000</v>
      </c>
    </row>
    <row r="14" spans="1:2" ht="13.5" thickBot="1">
      <c r="A14" s="12">
        <v>2</v>
      </c>
      <c r="B14" s="13">
        <v>4800000</v>
      </c>
    </row>
    <row r="15" spans="1:2" ht="13.5" thickBot="1">
      <c r="A15" s="40">
        <v>3</v>
      </c>
      <c r="B15" s="41">
        <v>4900000</v>
      </c>
    </row>
    <row r="16" spans="1:2" ht="12.75">
      <c r="A16" s="12">
        <v>4</v>
      </c>
      <c r="B16" s="13">
        <v>5000000</v>
      </c>
    </row>
    <row r="17" spans="1:2" ht="12.75">
      <c r="A17" s="12">
        <v>5</v>
      </c>
      <c r="B17" s="13">
        <v>5100000</v>
      </c>
    </row>
    <row r="19" spans="1:26" ht="25.5">
      <c r="A19" s="11" t="s">
        <v>32</v>
      </c>
      <c r="B19" s="11" t="s">
        <v>31</v>
      </c>
      <c r="C19" s="11" t="s">
        <v>33</v>
      </c>
      <c r="D19" s="11" t="s">
        <v>34</v>
      </c>
      <c r="E19" s="14" t="s">
        <v>35</v>
      </c>
      <c r="F19" s="11" t="s">
        <v>36</v>
      </c>
      <c r="G19" s="14" t="s">
        <v>37</v>
      </c>
      <c r="H19" s="14" t="s">
        <v>38</v>
      </c>
      <c r="I19" s="14" t="s">
        <v>39</v>
      </c>
      <c r="J19" s="14" t="s">
        <v>40</v>
      </c>
      <c r="K19" s="14" t="s">
        <v>41</v>
      </c>
      <c r="L19" s="14" t="s">
        <v>42</v>
      </c>
      <c r="M19" s="14" t="s">
        <v>43</v>
      </c>
      <c r="N19" s="14" t="s">
        <v>44</v>
      </c>
      <c r="O19" s="14" t="s">
        <v>45</v>
      </c>
      <c r="P19" s="14" t="s">
        <v>46</v>
      </c>
      <c r="Q19" s="14" t="s">
        <v>47</v>
      </c>
      <c r="R19" s="14" t="s">
        <v>48</v>
      </c>
      <c r="S19" s="14" t="s">
        <v>49</v>
      </c>
      <c r="T19" s="14" t="s">
        <v>50</v>
      </c>
      <c r="U19" s="14" t="s">
        <v>51</v>
      </c>
      <c r="V19" s="14" t="s">
        <v>52</v>
      </c>
      <c r="W19" s="14" t="s">
        <v>53</v>
      </c>
      <c r="X19" s="14" t="s">
        <v>54</v>
      </c>
      <c r="Y19" s="14" t="s">
        <v>55</v>
      </c>
      <c r="Z19" s="11" t="s">
        <v>56</v>
      </c>
    </row>
    <row r="20" spans="1:26" ht="12.75">
      <c r="A20" s="35" t="s">
        <v>18</v>
      </c>
      <c r="B20">
        <v>1</v>
      </c>
      <c r="C20">
        <v>1000</v>
      </c>
      <c r="D20" s="15">
        <v>1052893.14143819</v>
      </c>
      <c r="E20" s="15">
        <v>170610.93562950424</v>
      </c>
      <c r="F20" s="15">
        <v>481326.8474034596</v>
      </c>
      <c r="G20" s="15">
        <v>772011.6280133382</v>
      </c>
      <c r="H20" s="15">
        <v>836085.2591194592</v>
      </c>
      <c r="I20" s="15">
        <v>874161.9662564391</v>
      </c>
      <c r="J20" s="15">
        <v>907574.9520028825</v>
      </c>
      <c r="K20" s="15">
        <v>936577.4901294247</v>
      </c>
      <c r="L20" s="15">
        <v>967765.1393250023</v>
      </c>
      <c r="M20" s="15">
        <v>993381.5762122339</v>
      </c>
      <c r="N20" s="15">
        <v>1013757.662661282</v>
      </c>
      <c r="O20" s="15">
        <v>1035196.7160783738</v>
      </c>
      <c r="P20" s="15">
        <v>1057498.564145327</v>
      </c>
      <c r="Q20" s="15">
        <v>1075622.9700524444</v>
      </c>
      <c r="R20" s="15">
        <v>1096945.3079697546</v>
      </c>
      <c r="S20" s="15">
        <v>1122295.5882140747</v>
      </c>
      <c r="T20" s="15">
        <v>1143393.5290826955</v>
      </c>
      <c r="U20" s="15">
        <v>1167664.660960296</v>
      </c>
      <c r="V20" s="15">
        <v>1193584.8271455313</v>
      </c>
      <c r="W20" s="15">
        <v>1220998.0911234117</v>
      </c>
      <c r="X20" s="15">
        <v>1269501.7316788305</v>
      </c>
      <c r="Y20" s="15">
        <v>1335069.515864358</v>
      </c>
      <c r="Z20" s="15">
        <v>1650869.9382235208</v>
      </c>
    </row>
    <row r="21" spans="1:26" ht="13.5" thickBot="1">
      <c r="A21" s="35" t="s">
        <v>18</v>
      </c>
      <c r="B21">
        <v>2</v>
      </c>
      <c r="C21">
        <v>1000</v>
      </c>
      <c r="D21" s="15">
        <v>1055849.5918968134</v>
      </c>
      <c r="E21" s="15">
        <v>169464.75287516473</v>
      </c>
      <c r="F21" s="15">
        <v>485980.01967987546</v>
      </c>
      <c r="G21" s="15">
        <v>776879.772636499</v>
      </c>
      <c r="H21" s="15">
        <v>839634.209786785</v>
      </c>
      <c r="I21" s="15">
        <v>877871.3397490395</v>
      </c>
      <c r="J21" s="15">
        <v>910724.6237703486</v>
      </c>
      <c r="K21" s="15">
        <v>940339.7969477491</v>
      </c>
      <c r="L21" s="15">
        <v>971205.5612992496</v>
      </c>
      <c r="M21" s="15">
        <v>997252.9399061664</v>
      </c>
      <c r="N21" s="15">
        <v>1017841.7270219241</v>
      </c>
      <c r="O21" s="15">
        <v>1038257.4655547894</v>
      </c>
      <c r="P21" s="15">
        <v>1060137.2835818427</v>
      </c>
      <c r="Q21" s="15">
        <v>1078857.7205545395</v>
      </c>
      <c r="R21" s="15">
        <v>1100754.430823088</v>
      </c>
      <c r="S21" s="15">
        <v>1126002.139749807</v>
      </c>
      <c r="T21" s="15">
        <v>1146436.5722371857</v>
      </c>
      <c r="U21" s="15">
        <v>1170624.8497969683</v>
      </c>
      <c r="V21" s="15">
        <v>1196555.6926933057</v>
      </c>
      <c r="W21" s="15">
        <v>1225147.7993425673</v>
      </c>
      <c r="X21" s="15">
        <v>1272250.7342474603</v>
      </c>
      <c r="Y21" s="15">
        <v>1333248.9895567617</v>
      </c>
      <c r="Z21" s="15">
        <v>1643512.8796937163</v>
      </c>
    </row>
    <row r="22" spans="1:26" ht="13.5" thickBot="1">
      <c r="A22" s="36" t="s">
        <v>18</v>
      </c>
      <c r="B22" s="37">
        <v>3</v>
      </c>
      <c r="C22" s="37">
        <v>1000</v>
      </c>
      <c r="D22" s="38">
        <v>1057737.8288883043</v>
      </c>
      <c r="E22" s="39">
        <v>167064.52480763858</v>
      </c>
      <c r="F22" s="15">
        <v>490633.1919562913</v>
      </c>
      <c r="G22" s="15">
        <v>780452.0476684526</v>
      </c>
      <c r="H22" s="15">
        <v>843292.987369688</v>
      </c>
      <c r="I22" s="15">
        <v>880966.7261167107</v>
      </c>
      <c r="J22" s="15">
        <v>914642.8782827954</v>
      </c>
      <c r="K22" s="15">
        <v>943053.3852751988</v>
      </c>
      <c r="L22" s="15">
        <v>974896.8066995842</v>
      </c>
      <c r="M22" s="15">
        <v>1001650.9439816193</v>
      </c>
      <c r="N22" s="15">
        <v>1021268.4065813026</v>
      </c>
      <c r="O22" s="15">
        <v>1041790.5440646932</v>
      </c>
      <c r="P22" s="15">
        <v>1063628.6819533105</v>
      </c>
      <c r="Q22" s="15">
        <v>1082404.0514134092</v>
      </c>
      <c r="R22" s="15">
        <v>1104323.85098604</v>
      </c>
      <c r="S22" s="15">
        <v>1129565.297738003</v>
      </c>
      <c r="T22" s="15">
        <v>1149622.4137299822</v>
      </c>
      <c r="U22" s="15">
        <v>1173672.0683312414</v>
      </c>
      <c r="V22" s="15">
        <v>1197447.8619374803</v>
      </c>
      <c r="W22" s="15">
        <v>1223384.4840756808</v>
      </c>
      <c r="X22" s="15">
        <v>1266348.4081673294</v>
      </c>
      <c r="Y22" s="15">
        <v>1325727.1263163628</v>
      </c>
      <c r="Z22" s="15">
        <v>1636155.8211639118</v>
      </c>
    </row>
    <row r="23" spans="1:26" ht="12.75">
      <c r="A23" s="35" t="s">
        <v>18</v>
      </c>
      <c r="B23">
        <v>4</v>
      </c>
      <c r="C23">
        <v>1000</v>
      </c>
      <c r="D23" s="15">
        <v>1057488.9907057977</v>
      </c>
      <c r="E23" s="15">
        <v>163333.53574958624</v>
      </c>
      <c r="F23" s="15">
        <v>495286.36423270707</v>
      </c>
      <c r="G23" s="15">
        <v>783357.674287529</v>
      </c>
      <c r="H23" s="15">
        <v>847398.8161199574</v>
      </c>
      <c r="I23" s="15">
        <v>884372.7706948079</v>
      </c>
      <c r="J23" s="15">
        <v>918278.9121658299</v>
      </c>
      <c r="K23" s="15">
        <v>946329.7684557398</v>
      </c>
      <c r="L23" s="15">
        <v>977947.4408887639</v>
      </c>
      <c r="M23" s="15">
        <v>1005268.8088580759</v>
      </c>
      <c r="N23" s="15">
        <v>1024630.7363029926</v>
      </c>
      <c r="O23" s="15">
        <v>1045258.7125590412</v>
      </c>
      <c r="P23" s="15">
        <v>1066935.1654121003</v>
      </c>
      <c r="Q23" s="15">
        <v>1084003.6831030992</v>
      </c>
      <c r="R23" s="15">
        <v>1103930.7736236728</v>
      </c>
      <c r="S23" s="15">
        <v>1126877.5433981847</v>
      </c>
      <c r="T23" s="15">
        <v>1145111.2852090746</v>
      </c>
      <c r="U23" s="15">
        <v>1167501.2813057117</v>
      </c>
      <c r="V23" s="15">
        <v>1190962.308438837</v>
      </c>
      <c r="W23" s="15">
        <v>1217516.2258577514</v>
      </c>
      <c r="X23" s="15">
        <v>1259196.854089802</v>
      </c>
      <c r="Y23" s="15">
        <v>1318328.3982385127</v>
      </c>
      <c r="Z23" s="15">
        <v>1628798.7626341074</v>
      </c>
    </row>
    <row r="24" spans="1:26" ht="12.75">
      <c r="A24" s="35" t="s">
        <v>18</v>
      </c>
      <c r="B24">
        <v>5</v>
      </c>
      <c r="C24">
        <v>1000</v>
      </c>
      <c r="D24" s="15">
        <v>1054670.8632004098</v>
      </c>
      <c r="E24" s="15">
        <v>159538.25206885327</v>
      </c>
      <c r="F24" s="15">
        <v>499939.53650912293</v>
      </c>
      <c r="G24" s="15">
        <v>786263.3009066053</v>
      </c>
      <c r="H24" s="15">
        <v>851929.3635341912</v>
      </c>
      <c r="I24" s="15">
        <v>888123.3635514015</v>
      </c>
      <c r="J24" s="15">
        <v>921447.3586796628</v>
      </c>
      <c r="K24" s="15">
        <v>949713.5378083873</v>
      </c>
      <c r="L24" s="15">
        <v>979338.575008694</v>
      </c>
      <c r="M24" s="15">
        <v>1004161.8452516117</v>
      </c>
      <c r="N24" s="15">
        <v>1021737.8711124469</v>
      </c>
      <c r="O24" s="15">
        <v>1040568.2087322196</v>
      </c>
      <c r="P24" s="15">
        <v>1061085.791856781</v>
      </c>
      <c r="Q24" s="15">
        <v>1077700.5290102884</v>
      </c>
      <c r="R24" s="15">
        <v>1097251.233590142</v>
      </c>
      <c r="S24" s="15">
        <v>1120347.861495148</v>
      </c>
      <c r="T24" s="15">
        <v>1138339.5614062287</v>
      </c>
      <c r="U24" s="15">
        <v>1162022.3113642985</v>
      </c>
      <c r="V24" s="15">
        <v>1184956.4841538914</v>
      </c>
      <c r="W24" s="15">
        <v>1211146.729608599</v>
      </c>
      <c r="X24" s="15">
        <v>1253097.1408568656</v>
      </c>
      <c r="Y24" s="15">
        <v>1312571.6877827956</v>
      </c>
      <c r="Z24" s="15">
        <v>1621441.704104303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Ruszczynski</dc:creator>
  <cp:keywords/>
  <dc:description/>
  <cp:lastModifiedBy>jecks</cp:lastModifiedBy>
  <cp:lastPrinted>2003-01-02T22:13:14Z</cp:lastPrinted>
  <dcterms:created xsi:type="dcterms:W3CDTF">1999-11-28T14:58:05Z</dcterms:created>
  <dcterms:modified xsi:type="dcterms:W3CDTF">2016-05-17T21:25:07Z</dcterms:modified>
  <cp:category/>
  <cp:version/>
  <cp:contentType/>
  <cp:contentStatus/>
</cp:coreProperties>
</file>