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<sst xmlns="http://schemas.openxmlformats.org/spreadsheetml/2006/main" count="136" uniqueCount="64">
  <si>
    <t>Total</t>
  </si>
  <si>
    <t>Demand</t>
  </si>
  <si>
    <t>Overbooking</t>
  </si>
  <si>
    <t>Tickets Sold</t>
  </si>
  <si>
    <t>Passengers Seated</t>
  </si>
  <si>
    <t>Passengers Arrived</t>
  </si>
  <si>
    <t>Ticket Price</t>
  </si>
  <si>
    <t>Penalty</t>
  </si>
  <si>
    <t>Seats</t>
  </si>
  <si>
    <t>Passengers Not Seated</t>
  </si>
  <si>
    <t>Revenue from tickets</t>
  </si>
  <si>
    <t>Penalty for Overbooking</t>
  </si>
  <si>
    <t>Expected Demand</t>
  </si>
  <si>
    <t>Probability of Coming</t>
  </si>
  <si>
    <t>Overbooking Model</t>
  </si>
  <si>
    <t>Profit</t>
  </si>
  <si>
    <t>Overbooking Limit</t>
  </si>
  <si>
    <t>First Class</t>
  </si>
  <si>
    <t>Economy</t>
  </si>
  <si>
    <t>YASAI Simulation Output</t>
  </si>
  <si>
    <t>Workbook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</si>
  <si>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</si>
  <si>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</si>
  <si>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</si>
  <si>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</si>
  <si>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</si>
  <si>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</si>
  <si>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</si>
  <si>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</si>
  <si>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</si>
  <si>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</si>
  <si>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</si>
  <si>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</si>
  <si>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</si>
  <si>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Economy Passengers Not Seated</t>
  </si>
  <si>
    <t>First Class Overbooking</t>
  </si>
  <si>
    <t>First Class Passengers Not Seated</t>
  </si>
  <si>
    <t>Economy Overbooking</t>
  </si>
  <si>
    <t>YASAI Version:</t>
  </si>
  <si>
    <t>Use Same Seed?</t>
  </si>
  <si>
    <t>Yes</t>
  </si>
  <si>
    <t>Random Number Seed:</t>
  </si>
  <si>
    <t>overbook-1.xls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</si>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</sst>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/>
    </xf>
    <xf numFmtId="42" fontId="1" fillId="33" borderId="10" xfId="0" applyNumberFormat="1" applyFont="1" applyFill="1" applyBorder="1" applyAlignment="1">
      <alignment/>
    </xf>
    <xf numFmtId="42" fontId="1" fillId="34" borderId="11" xfId="0" applyNumberFormat="1" applyFont="1" applyFill="1" applyBorder="1" applyAlignment="1">
      <alignment/>
    </xf>
    <xf numFmtId="42" fontId="1" fillId="34" borderId="12" xfId="0" applyNumberFormat="1" applyFont="1" applyFill="1" applyBorder="1" applyAlignment="1">
      <alignment/>
    </xf>
    <xf numFmtId="42" fontId="1" fillId="34" borderId="13" xfId="0" applyNumberFormat="1" applyFont="1" applyFill="1" applyBorder="1" applyAlignment="1">
      <alignment/>
    </xf>
    <xf numFmtId="42" fontId="1" fillId="34" borderId="14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2" fontId="1" fillId="0" borderId="13" xfId="0" applyNumberFormat="1" applyFont="1" applyFill="1" applyBorder="1" applyAlignment="1">
      <alignment/>
    </xf>
    <xf numFmtId="42" fontId="1" fillId="0" borderId="14" xfId="0" applyNumberFormat="1" applyFont="1" applyFill="1" applyBorder="1" applyAlignment="1">
      <alignment/>
    </xf>
    <xf numFmtId="42" fontId="1" fillId="0" borderId="15" xfId="0" applyNumberFormat="1" applyFont="1" applyFill="1" applyBorder="1" applyAlignment="1">
      <alignment/>
    </xf>
    <xf numFmtId="42" fontId="1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1" fillId="35" borderId="21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7" borderId="22" xfId="0" applyNumberFormat="1" applyFill="1" applyBorder="1" applyAlignment="1">
      <alignment/>
    </xf>
    <xf numFmtId="0" fontId="0" fillId="37" borderId="23" xfId="0" applyFill="1" applyBorder="1" applyAlignment="1">
      <alignment/>
    </xf>
    <xf numFmtId="164" fontId="0" fillId="37" borderId="23" xfId="0" applyNumberFormat="1" applyFill="1" applyBorder="1" applyAlignment="1">
      <alignment/>
    </xf>
    <xf numFmtId="164" fontId="0" fillId="37" borderId="24" xfId="0" applyNumberFormat="1" applyFill="1" applyBorder="1" applyAlignment="1">
      <alignment/>
    </xf>
    <xf numFmtId="49" fontId="0" fillId="9" borderId="22" xfId="0" applyNumberFormat="1" applyFill="1" applyBorder="1" applyAlignment="1">
      <alignment/>
    </xf>
    <xf numFmtId="0" fontId="0" fillId="9" borderId="23" xfId="0" applyFill="1" applyBorder="1" applyAlignment="1">
      <alignment/>
    </xf>
    <xf numFmtId="164" fontId="0" fillId="9" borderId="23" xfId="0" applyNumberFormat="1" applyFill="1" applyBorder="1" applyAlignment="1">
      <alignment/>
    </xf>
    <xf numFmtId="164" fontId="0" fillId="9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13</xdr:row>
      <xdr:rowOff>57150</xdr:rowOff>
    </xdr:from>
    <xdr:to>
      <xdr:col>10</xdr:col>
      <xdr:colOff>381000</xdr:colOff>
      <xdr:row>18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029450" y="2162175"/>
          <a:ext cx="29051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best profit is obtained by overbooking by 15 seats in economy and 5 in first class (scenario 11), which results in an average of 1.48 economy passengers and .46 first class passengers being turned away daily.</a:t>
          </a:r>
        </a:p>
      </xdr:txBody>
    </xdr:sp>
    <xdr:clientData/>
  </xdr:twoCellAnchor>
  <xdr:twoCellAnchor>
    <xdr:from>
      <xdr:col>3</xdr:col>
      <xdr:colOff>114300</xdr:colOff>
      <xdr:row>18</xdr:row>
      <xdr:rowOff>123825</xdr:rowOff>
    </xdr:from>
    <xdr:to>
      <xdr:col>6</xdr:col>
      <xdr:colOff>219075</xdr:colOff>
      <xdr:row>41</xdr:row>
      <xdr:rowOff>152400</xdr:rowOff>
    </xdr:to>
    <xdr:sp>
      <xdr:nvSpPr>
        <xdr:cNvPr id="2" name="Straight Arrow Connector 3"/>
        <xdr:cNvSpPr>
          <a:spLocks/>
        </xdr:cNvSpPr>
      </xdr:nvSpPr>
      <xdr:spPr>
        <a:xfrm flipH="1">
          <a:off x="5010150" y="3038475"/>
          <a:ext cx="2019300" cy="3914775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16</xdr:row>
      <xdr:rowOff>9525</xdr:rowOff>
    </xdr:from>
    <xdr:to>
      <xdr:col>6</xdr:col>
      <xdr:colOff>219075</xdr:colOff>
      <xdr:row>59</xdr:row>
      <xdr:rowOff>142875</xdr:rowOff>
    </xdr:to>
    <xdr:sp>
      <xdr:nvSpPr>
        <xdr:cNvPr id="3" name="Straight Arrow Connector 4"/>
        <xdr:cNvSpPr>
          <a:spLocks/>
        </xdr:cNvSpPr>
      </xdr:nvSpPr>
      <xdr:spPr>
        <a:xfrm flipH="1">
          <a:off x="3048000" y="2600325"/>
          <a:ext cx="3981450" cy="7277100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14</xdr:row>
      <xdr:rowOff>19050</xdr:rowOff>
    </xdr:from>
    <xdr:to>
      <xdr:col>6</xdr:col>
      <xdr:colOff>219075</xdr:colOff>
      <xdr:row>77</xdr:row>
      <xdr:rowOff>114300</xdr:rowOff>
    </xdr:to>
    <xdr:sp>
      <xdr:nvSpPr>
        <xdr:cNvPr id="4" name="Straight Arrow Connector 8"/>
        <xdr:cNvSpPr>
          <a:spLocks/>
        </xdr:cNvSpPr>
      </xdr:nvSpPr>
      <xdr:spPr>
        <a:xfrm flipH="1">
          <a:off x="1181100" y="2286000"/>
          <a:ext cx="5848350" cy="10506075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28575</xdr:rowOff>
    </xdr:from>
    <xdr:to>
      <xdr:col>10</xdr:col>
      <xdr:colOff>247650</xdr:colOff>
      <xdr:row>92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505700" y="14506575"/>
          <a:ext cx="22955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no first-class overbooking, it is still best to overbook economy by 15 seats (scenario 10)</a:t>
          </a:r>
        </a:p>
      </xdr:txBody>
    </xdr:sp>
    <xdr:clientData/>
  </xdr:twoCellAnchor>
  <xdr:twoCellAnchor>
    <xdr:from>
      <xdr:col>5</xdr:col>
      <xdr:colOff>38100</xdr:colOff>
      <xdr:row>77</xdr:row>
      <xdr:rowOff>95250</xdr:rowOff>
    </xdr:from>
    <xdr:to>
      <xdr:col>7</xdr:col>
      <xdr:colOff>9525</xdr:colOff>
      <xdr:row>90</xdr:row>
      <xdr:rowOff>47625</xdr:rowOff>
    </xdr:to>
    <xdr:sp>
      <xdr:nvSpPr>
        <xdr:cNvPr id="6" name="Straight Arrow Connector 13"/>
        <xdr:cNvSpPr>
          <a:spLocks/>
        </xdr:cNvSpPr>
      </xdr:nvSpPr>
      <xdr:spPr>
        <a:xfrm flipH="1" flipV="1">
          <a:off x="6210300" y="12773025"/>
          <a:ext cx="1295400" cy="2076450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Poisson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7.8515625" style="2" customWidth="1"/>
    <col min="2" max="2" width="13.28125" style="2" customWidth="1"/>
    <col min="3" max="3" width="14.421875" style="2" customWidth="1"/>
    <col min="4" max="4" width="3.28125" style="2" customWidth="1"/>
    <col min="5" max="5" width="21.28125" style="2" bestFit="1" customWidth="1"/>
    <col min="6" max="6" width="4.140625" style="2" customWidth="1"/>
    <col min="7" max="7" width="17.00390625" style="2" customWidth="1"/>
    <col min="8" max="16384" width="9.140625" style="2" customWidth="1"/>
  </cols>
  <sheetData>
    <row r="1" ht="15.75">
      <c r="A1" s="2" t="s">
        <v>14</v>
      </c>
    </row>
    <row r="2" spans="2:5" s="1" customFormat="1" ht="16.5" thickBot="1">
      <c r="B2" s="1" t="s">
        <v>17</v>
      </c>
      <c r="C2" s="1" t="s">
        <v>18</v>
      </c>
      <c r="D2" s="3"/>
      <c r="E2" s="1" t="s">
        <v>16</v>
      </c>
    </row>
    <row r="3" spans="1:5" ht="15.75">
      <c r="A3" s="2" t="s">
        <v>6</v>
      </c>
      <c r="B3" s="6">
        <v>600</v>
      </c>
      <c r="C3" s="7">
        <v>300</v>
      </c>
      <c r="E3" s="36">
        <v>0</v>
      </c>
    </row>
    <row r="4" spans="1:5" ht="15.75">
      <c r="A4" s="2" t="s">
        <v>7</v>
      </c>
      <c r="B4" s="8">
        <v>500</v>
      </c>
      <c r="C4" s="9">
        <v>200</v>
      </c>
      <c r="E4" s="22">
        <v>5</v>
      </c>
    </row>
    <row r="5" spans="1:5" ht="15.75">
      <c r="A5" s="2" t="s">
        <v>8</v>
      </c>
      <c r="B5" s="14">
        <v>50</v>
      </c>
      <c r="C5" s="15">
        <v>190</v>
      </c>
      <c r="E5" s="22">
        <v>10</v>
      </c>
    </row>
    <row r="6" spans="1:5" ht="15.75">
      <c r="A6" s="2" t="s">
        <v>12</v>
      </c>
      <c r="B6" s="14">
        <v>50</v>
      </c>
      <c r="C6" s="15">
        <v>200</v>
      </c>
      <c r="E6" s="22">
        <v>15</v>
      </c>
    </row>
    <row r="7" spans="1:5" ht="15.75">
      <c r="A7" s="2" t="s">
        <v>13</v>
      </c>
      <c r="B7" s="10">
        <v>0.93</v>
      </c>
      <c r="C7" s="11">
        <v>0.96</v>
      </c>
      <c r="E7" s="22">
        <v>20</v>
      </c>
    </row>
    <row r="8" spans="2:6" ht="16.5" thickBot="1">
      <c r="B8"/>
      <c r="C8"/>
      <c r="E8" s="12">
        <v>25</v>
      </c>
      <c r="F8"/>
    </row>
    <row r="9" spans="1:3" ht="15.75">
      <c r="A9" s="2" t="s">
        <v>2</v>
      </c>
      <c r="B9" s="13">
        <f>[2]!simparameter(E3:E5,"First Class Overbooking",1)</f>
        <v>0</v>
      </c>
      <c r="C9" s="16">
        <f>[2]!simparameter(E3:E8,"Economy Overbooking",2)</f>
        <v>15</v>
      </c>
    </row>
    <row r="10" spans="2:3" ht="15.75">
      <c r="B10"/>
      <c r="C10"/>
    </row>
    <row r="11" spans="1:3" ht="15.75">
      <c r="A11" s="2" t="s">
        <v>1</v>
      </c>
      <c r="B11" s="17">
        <f>[2]!genPoisson(B6)</f>
        <v>42</v>
      </c>
      <c r="C11" s="18">
        <f>[2]!genPoisson(C6)</f>
        <v>218</v>
      </c>
    </row>
    <row r="12" spans="1:3" ht="15.75">
      <c r="A12" s="2" t="s">
        <v>3</v>
      </c>
      <c r="B12" s="19">
        <f>MIN(B11,B5+B9)</f>
        <v>42</v>
      </c>
      <c r="C12" s="20">
        <f>MIN(C11,C5+C9)</f>
        <v>205</v>
      </c>
    </row>
    <row r="13" spans="1:3" ht="15.75">
      <c r="A13" s="2" t="s">
        <v>5</v>
      </c>
      <c r="B13" s="17">
        <f>[2]!genBinomial(B12,B7)</f>
        <v>39</v>
      </c>
      <c r="C13" s="18">
        <f>[2]!genBinomial(C12,C7)</f>
        <v>195</v>
      </c>
    </row>
    <row r="14" spans="1:3" ht="15.75">
      <c r="A14" s="2" t="s">
        <v>4</v>
      </c>
      <c r="B14" s="19">
        <f>MIN(B5,B13)</f>
        <v>39</v>
      </c>
      <c r="C14" s="20">
        <f>MIN(B5+C5-B14,C13)</f>
        <v>195</v>
      </c>
    </row>
    <row r="15" spans="1:3" ht="15.75">
      <c r="A15" s="2" t="s">
        <v>9</v>
      </c>
      <c r="B15" s="37">
        <f>[2]!simOutput(B13-B14,B2&amp;" "&amp;$A15)</f>
        <v>0</v>
      </c>
      <c r="C15" s="21">
        <f>[2]!simOutput(C13-C14,C2&amp;" "&amp;$A15)</f>
        <v>0</v>
      </c>
    </row>
    <row r="16" spans="1:4" ht="15.75">
      <c r="A16" s="2" t="s">
        <v>10</v>
      </c>
      <c r="B16" s="23">
        <f>B3*B14</f>
        <v>23400</v>
      </c>
      <c r="C16" s="24">
        <f>C3*C12</f>
        <v>61500</v>
      </c>
      <c r="D16" s="4"/>
    </row>
    <row r="17" spans="1:5" ht="15.75">
      <c r="A17" s="2" t="s">
        <v>11</v>
      </c>
      <c r="B17" s="23">
        <f>B15*B4</f>
        <v>0</v>
      </c>
      <c r="C17" s="24">
        <f>C15*(C3+C4)</f>
        <v>0</v>
      </c>
      <c r="D17" s="4"/>
      <c r="E17" s="4"/>
    </row>
    <row r="18" spans="1:5" ht="16.5" thickBot="1">
      <c r="A18" s="2" t="s">
        <v>15</v>
      </c>
      <c r="B18" s="25">
        <f>B16-B17</f>
        <v>23400</v>
      </c>
      <c r="C18" s="26">
        <f>C16-C17</f>
        <v>61500</v>
      </c>
      <c r="D18" s="4"/>
      <c r="E18" s="4" t="s">
        <v>0</v>
      </c>
    </row>
    <row r="19" ht="17.25" thickBot="1" thickTop="1">
      <c r="E19" s="5">
        <f>[2]!simOutput(B18+C18,"Profit")</f>
        <v>84900</v>
      </c>
    </row>
    <row r="20" ht="16.5" thickTop="1"/>
  </sheetData>
  <sheetProtection/>
  <printOptions gridLines="1" headings="1" horizontalCentered="1" verticalCentered="1"/>
  <pageMargins left="0.75" right="0.75" top="1" bottom="1" header="0.5" footer="0.5"/>
  <pageSetup horizontalDpi="200" verticalDpi="200" orientation="landscape" scale="130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9"/>
  <sheetViews>
    <sheetView showFormulas="1" zoomScalePageLayoutView="0" workbookViewId="0" topLeftCell="A1">
      <selection activeCell="B35" sqref="B35"/>
    </sheetView>
  </sheetViews>
  <sheetFormatPr defaultColWidth="9.140625" defaultRowHeight="12.75"/>
  <cols>
    <col min="1" max="1" width="14.28125" style="2" bestFit="1" customWidth="1"/>
    <col min="2" max="2" width="29.140625" style="2" bestFit="1" customWidth="1"/>
    <col min="3" max="3" width="28.57421875" style="2" bestFit="1" customWidth="1"/>
    <col min="4" max="4" width="3.28125" style="2" customWidth="1"/>
    <col min="5" max="5" width="17.421875" style="2" bestFit="1" customWidth="1"/>
    <col min="6" max="6" width="4.140625" style="2" customWidth="1"/>
    <col min="7" max="7" width="17.00390625" style="2" customWidth="1"/>
    <col min="8" max="16384" width="9.140625" style="2" customWidth="1"/>
  </cols>
  <sheetData>
    <row r="1" ht="15.75">
      <c r="A1" s="2" t="s">
        <v>14</v>
      </c>
    </row>
    <row r="2" spans="2:5" s="1" customFormat="1" ht="16.5" thickBot="1">
      <c r="B2" s="1" t="s">
        <v>17</v>
      </c>
      <c r="C2" s="1" t="s">
        <v>18</v>
      </c>
      <c r="D2" s="3"/>
      <c r="E2" s="1" t="s">
        <v>16</v>
      </c>
    </row>
    <row r="3" spans="1:5" ht="15.75">
      <c r="A3" s="2" t="s">
        <v>6</v>
      </c>
      <c r="B3" s="6">
        <v>600</v>
      </c>
      <c r="C3" s="7">
        <v>300</v>
      </c>
      <c r="E3" s="36">
        <v>0</v>
      </c>
    </row>
    <row r="4" spans="1:5" ht="15.75">
      <c r="A4" s="2" t="s">
        <v>7</v>
      </c>
      <c r="B4" s="8">
        <v>500</v>
      </c>
      <c r="C4" s="9">
        <v>200</v>
      </c>
      <c r="E4" s="22">
        <v>5</v>
      </c>
    </row>
    <row r="5" spans="1:5" ht="15.75">
      <c r="A5" s="2" t="s">
        <v>8</v>
      </c>
      <c r="B5" s="14">
        <v>50</v>
      </c>
      <c r="C5" s="15">
        <v>190</v>
      </c>
      <c r="E5" s="22">
        <v>10</v>
      </c>
    </row>
    <row r="6" spans="1:5" ht="15.75">
      <c r="A6" s="2" t="s">
        <v>12</v>
      </c>
      <c r="B6" s="14">
        <v>50</v>
      </c>
      <c r="C6" s="15">
        <v>200</v>
      </c>
      <c r="E6" s="22">
        <v>15</v>
      </c>
    </row>
    <row r="7" spans="1:5" ht="15.75">
      <c r="A7" s="2" t="s">
        <v>13</v>
      </c>
      <c r="B7" s="10">
        <v>0.93</v>
      </c>
      <c r="C7" s="11">
        <v>0.96</v>
      </c>
      <c r="E7" s="22">
        <v>20</v>
      </c>
    </row>
    <row r="8" spans="2:6" ht="16.5" thickBot="1">
      <c r="B8"/>
      <c r="C8"/>
      <c r="E8" s="12">
        <v>25</v>
      </c>
      <c r="F8"/>
    </row>
    <row r="9" spans="1:3" ht="15.75">
      <c r="A9" s="2" t="s">
        <v>2</v>
      </c>
      <c r="B9" s="13">
        <f>[2]!simparameter(E3:E5,"First Class Overbooking",1)</f>
        <v>0</v>
      </c>
      <c r="C9" s="16">
        <f>[2]!simparameter(E3:E8,"Economy Overbooking",2)</f>
        <v>15</v>
      </c>
    </row>
    <row r="10" spans="2:3" ht="15.75">
      <c r="B10"/>
      <c r="C10"/>
    </row>
    <row r="11" spans="1:3" ht="15.75">
      <c r="A11" s="2" t="s">
        <v>1</v>
      </c>
      <c r="B11" s="17">
        <f>[2]!genPoisson(B6)</f>
        <v>47</v>
      </c>
      <c r="C11" s="18">
        <f>[2]!genPoisson(C6)</f>
        <v>199</v>
      </c>
    </row>
    <row r="12" spans="1:3" ht="15.75">
      <c r="A12" s="2" t="s">
        <v>3</v>
      </c>
      <c r="B12" s="19">
        <f>MIN(B11,B5+B9)</f>
        <v>47</v>
      </c>
      <c r="C12" s="20">
        <f>MIN(C11,C5+C9)</f>
        <v>199</v>
      </c>
    </row>
    <row r="13" spans="1:3" ht="15.75">
      <c r="A13" s="2" t="s">
        <v>5</v>
      </c>
      <c r="B13" s="17">
        <f>[2]!genBinomial(B12,B7)</f>
        <v>41</v>
      </c>
      <c r="C13" s="18">
        <f>[2]!genBinomial(C12,C7)</f>
        <v>184</v>
      </c>
    </row>
    <row r="14" spans="1:3" ht="15.75">
      <c r="A14" s="2" t="s">
        <v>4</v>
      </c>
      <c r="B14" s="19">
        <f>MIN(B5,B13)</f>
        <v>41</v>
      </c>
      <c r="C14" s="20">
        <f>MIN(B5+C5-B14,C13)</f>
        <v>184</v>
      </c>
    </row>
    <row r="15" spans="1:3" ht="15.75">
      <c r="A15" s="2" t="s">
        <v>9</v>
      </c>
      <c r="B15" s="37">
        <f>[2]!simOutput(B13-B14,B2&amp;" "&amp;$A15)</f>
        <v>0</v>
      </c>
      <c r="C15" s="21">
        <f>[2]!simOutput(C13-C14,C2&amp;" "&amp;$A15)</f>
        <v>0</v>
      </c>
    </row>
    <row r="16" spans="1:4" ht="15.75">
      <c r="A16" s="2" t="s">
        <v>10</v>
      </c>
      <c r="B16" s="23">
        <f>B3*B14</f>
        <v>24600</v>
      </c>
      <c r="C16" s="24">
        <f>C3*C12</f>
        <v>59700</v>
      </c>
      <c r="D16" s="4"/>
    </row>
    <row r="17" spans="1:5" ht="15.75">
      <c r="A17" s="2" t="s">
        <v>11</v>
      </c>
      <c r="B17" s="23">
        <f>B15*B4</f>
        <v>0</v>
      </c>
      <c r="C17" s="24">
        <f>C15*(C3+C4)</f>
        <v>0</v>
      </c>
      <c r="D17" s="4"/>
      <c r="E17" s="4"/>
    </row>
    <row r="18" spans="1:5" ht="16.5" thickBot="1">
      <c r="A18" s="2" t="s">
        <v>15</v>
      </c>
      <c r="B18" s="25">
        <f>B16-B17</f>
        <v>24600</v>
      </c>
      <c r="C18" s="26">
        <f>C16-C17</f>
        <v>59700</v>
      </c>
      <c r="D18" s="4"/>
      <c r="E18" s="4" t="s">
        <v>0</v>
      </c>
    </row>
    <row r="19" ht="17.25" thickBot="1" thickTop="1">
      <c r="E19" s="5">
        <f>[2]!simOutput(B18+C18,"Profit")</f>
        <v>84300</v>
      </c>
    </row>
    <row r="20" ht="16.5" thickTop="1"/>
  </sheetData>
  <sheetProtection/>
  <printOptions gridLines="1" headings="1" horizontalCentered="1" verticalCentered="1"/>
  <pageMargins left="0.75" right="0.75" top="1" bottom="1" header="0.5" footer="0.5"/>
  <pageSetup horizontalDpi="200" verticalDpi="200" orientation="landscape" scale="13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86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1.00390625" style="0" bestFit="1" customWidth="1"/>
    <col min="2" max="2" width="19.8515625" style="0" bestFit="1" customWidth="1"/>
    <col min="3" max="3" width="22.57421875" style="0" bestFit="1" customWidth="1"/>
    <col min="4" max="6" width="9.57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38" t="s">
        <v>19</v>
      </c>
      <c r="B1" s="39"/>
    </row>
    <row r="3" spans="1:4" ht="12.75">
      <c r="A3" s="27" t="s">
        <v>20</v>
      </c>
      <c r="B3" s="28" t="s">
        <v>42</v>
      </c>
      <c r="C3" s="27" t="s">
        <v>38</v>
      </c>
      <c r="D3">
        <v>2.6</v>
      </c>
    </row>
    <row r="4" spans="1:4" ht="12.75">
      <c r="A4" s="27" t="s">
        <v>21</v>
      </c>
      <c r="B4" s="28" t="s">
        <v>22</v>
      </c>
      <c r="C4" s="27" t="s">
        <v>39</v>
      </c>
      <c r="D4" t="s">
        <v>40</v>
      </c>
    </row>
    <row r="5" spans="1:4" ht="12.75">
      <c r="A5" s="27" t="s">
        <v>23</v>
      </c>
      <c r="B5" s="29">
        <v>42507</v>
      </c>
      <c r="C5" s="27" t="s">
        <v>41</v>
      </c>
      <c r="D5">
        <v>1</v>
      </c>
    </row>
    <row r="6" spans="1:2" ht="12.75">
      <c r="A6" s="27" t="s">
        <v>24</v>
      </c>
      <c r="B6" s="30">
        <v>0.6969907407407407</v>
      </c>
    </row>
    <row r="7" spans="1:2" ht="12.75">
      <c r="A7" s="27" t="s">
        <v>25</v>
      </c>
      <c r="B7" s="31">
        <v>6.944444444444444E-05</v>
      </c>
    </row>
    <row r="8" spans="1:2" ht="12.75">
      <c r="A8" s="27" t="s">
        <v>26</v>
      </c>
      <c r="B8" s="28">
        <v>18</v>
      </c>
    </row>
    <row r="9" spans="1:2" ht="12.75">
      <c r="A9" s="27" t="s">
        <v>27</v>
      </c>
      <c r="B9" s="28">
        <v>1000</v>
      </c>
    </row>
    <row r="11" ht="12.75">
      <c r="B11" s="32" t="s">
        <v>28</v>
      </c>
    </row>
    <row r="12" spans="1:3" ht="12.75">
      <c r="A12" s="32" t="s">
        <v>29</v>
      </c>
      <c r="B12" s="33" t="s">
        <v>37</v>
      </c>
      <c r="C12" s="33" t="s">
        <v>35</v>
      </c>
    </row>
    <row r="13" spans="1:3" ht="12.75">
      <c r="A13" s="33">
        <v>1</v>
      </c>
      <c r="B13">
        <v>0</v>
      </c>
      <c r="C13">
        <v>0</v>
      </c>
    </row>
    <row r="14" spans="1:3" ht="12.75">
      <c r="A14" s="33">
        <v>2</v>
      </c>
      <c r="B14">
        <v>0</v>
      </c>
      <c r="C14">
        <v>5</v>
      </c>
    </row>
    <row r="15" spans="1:3" ht="12.75">
      <c r="A15" s="33">
        <v>3</v>
      </c>
      <c r="B15">
        <v>0</v>
      </c>
      <c r="C15">
        <v>10</v>
      </c>
    </row>
    <row r="16" spans="1:3" ht="12.75">
      <c r="A16" s="33">
        <v>4</v>
      </c>
      <c r="B16">
        <v>5</v>
      </c>
      <c r="C16">
        <v>0</v>
      </c>
    </row>
    <row r="17" spans="1:3" ht="12.75">
      <c r="A17" s="33">
        <v>5</v>
      </c>
      <c r="B17">
        <v>5</v>
      </c>
      <c r="C17">
        <v>5</v>
      </c>
    </row>
    <row r="18" spans="1:3" ht="12.75">
      <c r="A18" s="33">
        <v>6</v>
      </c>
      <c r="B18">
        <v>5</v>
      </c>
      <c r="C18">
        <v>10</v>
      </c>
    </row>
    <row r="19" spans="1:3" ht="12.75">
      <c r="A19" s="33">
        <v>7</v>
      </c>
      <c r="B19">
        <v>10</v>
      </c>
      <c r="C19">
        <v>0</v>
      </c>
    </row>
    <row r="20" spans="1:3" ht="12.75">
      <c r="A20" s="33">
        <v>8</v>
      </c>
      <c r="B20">
        <v>10</v>
      </c>
      <c r="C20">
        <v>5</v>
      </c>
    </row>
    <row r="21" spans="1:3" ht="12.75">
      <c r="A21" s="33">
        <v>9</v>
      </c>
      <c r="B21">
        <v>10</v>
      </c>
      <c r="C21">
        <v>10</v>
      </c>
    </row>
    <row r="22" spans="1:3" ht="12.75">
      <c r="A22" s="33">
        <v>10</v>
      </c>
      <c r="B22">
        <v>15</v>
      </c>
      <c r="C22">
        <v>0</v>
      </c>
    </row>
    <row r="23" spans="1:3" ht="12.75">
      <c r="A23" s="33">
        <v>11</v>
      </c>
      <c r="B23">
        <v>15</v>
      </c>
      <c r="C23">
        <v>5</v>
      </c>
    </row>
    <row r="24" spans="1:3" ht="12.75">
      <c r="A24" s="33">
        <v>12</v>
      </c>
      <c r="B24">
        <v>15</v>
      </c>
      <c r="C24">
        <v>10</v>
      </c>
    </row>
    <row r="25" spans="1:3" ht="12.75">
      <c r="A25" s="33">
        <v>13</v>
      </c>
      <c r="B25">
        <v>20</v>
      </c>
      <c r="C25">
        <v>0</v>
      </c>
    </row>
    <row r="26" spans="1:3" ht="12.75">
      <c r="A26" s="33">
        <v>14</v>
      </c>
      <c r="B26">
        <v>20</v>
      </c>
      <c r="C26">
        <v>5</v>
      </c>
    </row>
    <row r="27" spans="1:3" ht="12.75">
      <c r="A27" s="33">
        <v>15</v>
      </c>
      <c r="B27">
        <v>20</v>
      </c>
      <c r="C27">
        <v>10</v>
      </c>
    </row>
    <row r="28" spans="1:3" ht="12.75">
      <c r="A28" s="33">
        <v>16</v>
      </c>
      <c r="B28">
        <v>25</v>
      </c>
      <c r="C28">
        <v>0</v>
      </c>
    </row>
    <row r="29" spans="1:3" ht="12.75">
      <c r="A29" s="33">
        <v>17</v>
      </c>
      <c r="B29">
        <v>25</v>
      </c>
      <c r="C29">
        <v>5</v>
      </c>
    </row>
    <row r="30" spans="1:3" ht="12.75">
      <c r="A30" s="33">
        <v>18</v>
      </c>
      <c r="B30">
        <v>25</v>
      </c>
      <c r="C30">
        <v>10</v>
      </c>
    </row>
    <row r="32" spans="1:26" ht="25.5">
      <c r="A32" s="32" t="s">
        <v>30</v>
      </c>
      <c r="B32" s="32" t="s">
        <v>29</v>
      </c>
      <c r="C32" s="32" t="s">
        <v>31</v>
      </c>
      <c r="D32" s="32" t="s">
        <v>32</v>
      </c>
      <c r="E32" s="34" t="s">
        <v>33</v>
      </c>
      <c r="F32" s="32" t="s">
        <v>43</v>
      </c>
      <c r="G32" s="34" t="s">
        <v>44</v>
      </c>
      <c r="H32" s="34" t="s">
        <v>45</v>
      </c>
      <c r="I32" s="34" t="s">
        <v>46</v>
      </c>
      <c r="J32" s="34" t="s">
        <v>47</v>
      </c>
      <c r="K32" s="34" t="s">
        <v>48</v>
      </c>
      <c r="L32" s="34" t="s">
        <v>49</v>
      </c>
      <c r="M32" s="34" t="s">
        <v>50</v>
      </c>
      <c r="N32" s="34" t="s">
        <v>51</v>
      </c>
      <c r="O32" s="34" t="s">
        <v>52</v>
      </c>
      <c r="P32" s="34" t="s">
        <v>53</v>
      </c>
      <c r="Q32" s="34" t="s">
        <v>54</v>
      </c>
      <c r="R32" s="34" t="s">
        <v>55</v>
      </c>
      <c r="S32" s="34" t="s">
        <v>56</v>
      </c>
      <c r="T32" s="34" t="s">
        <v>57</v>
      </c>
      <c r="U32" s="34" t="s">
        <v>58</v>
      </c>
      <c r="V32" s="34" t="s">
        <v>59</v>
      </c>
      <c r="W32" s="34" t="s">
        <v>60</v>
      </c>
      <c r="X32" s="34" t="s">
        <v>61</v>
      </c>
      <c r="Y32" s="34" t="s">
        <v>62</v>
      </c>
      <c r="Z32" s="32" t="s">
        <v>63</v>
      </c>
    </row>
    <row r="33" spans="1:26" ht="12.75">
      <c r="A33" s="40" t="s">
        <v>34</v>
      </c>
      <c r="B33">
        <v>1</v>
      </c>
      <c r="C33">
        <v>1000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</row>
    <row r="34" spans="1:26" ht="12.75">
      <c r="A34" s="40" t="s">
        <v>34</v>
      </c>
      <c r="B34">
        <v>2</v>
      </c>
      <c r="C34">
        <v>1000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</row>
    <row r="35" spans="1:26" ht="12.75">
      <c r="A35" s="40" t="s">
        <v>34</v>
      </c>
      <c r="B35">
        <v>3</v>
      </c>
      <c r="C35">
        <v>1000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</row>
    <row r="36" spans="1:26" ht="12.75">
      <c r="A36" s="40" t="s">
        <v>34</v>
      </c>
      <c r="B36">
        <v>4</v>
      </c>
      <c r="C36">
        <v>1000</v>
      </c>
      <c r="D36" s="35">
        <v>0.005</v>
      </c>
      <c r="E36" s="35">
        <v>0.08355825501996784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2</v>
      </c>
    </row>
    <row r="37" spans="1:26" ht="12.75">
      <c r="A37" s="40" t="s">
        <v>34</v>
      </c>
      <c r="B37">
        <v>5</v>
      </c>
      <c r="C37">
        <v>1000</v>
      </c>
      <c r="D37" s="35">
        <v>0.033</v>
      </c>
      <c r="E37" s="35">
        <v>0.26072778712476924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4</v>
      </c>
    </row>
    <row r="38" spans="1:26" ht="12.75">
      <c r="A38" s="40" t="s">
        <v>34</v>
      </c>
      <c r="B38">
        <v>6</v>
      </c>
      <c r="C38">
        <v>1000</v>
      </c>
      <c r="D38" s="35">
        <v>0.044</v>
      </c>
      <c r="E38" s="35">
        <v>0.30025681366815665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4</v>
      </c>
    </row>
    <row r="39" spans="1:26" ht="12.75">
      <c r="A39" s="40" t="s">
        <v>34</v>
      </c>
      <c r="B39">
        <v>7</v>
      </c>
      <c r="C39">
        <v>1000</v>
      </c>
      <c r="D39" s="35">
        <v>0.176</v>
      </c>
      <c r="E39" s="35">
        <v>0.7318193489923313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1</v>
      </c>
      <c r="Z39" s="35">
        <v>8</v>
      </c>
    </row>
    <row r="40" spans="1:26" ht="12.75">
      <c r="A40" s="40" t="s">
        <v>34</v>
      </c>
      <c r="B40">
        <v>8</v>
      </c>
      <c r="C40">
        <v>1000</v>
      </c>
      <c r="D40" s="35">
        <v>0.48</v>
      </c>
      <c r="E40" s="35">
        <v>1.2974140754914305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1</v>
      </c>
      <c r="X40" s="35">
        <v>2</v>
      </c>
      <c r="Y40" s="35">
        <v>3.050000000000068</v>
      </c>
      <c r="Z40" s="35">
        <v>9</v>
      </c>
    </row>
    <row r="41" spans="1:26" ht="12.75">
      <c r="A41" s="40" t="s">
        <v>34</v>
      </c>
      <c r="B41">
        <v>9</v>
      </c>
      <c r="C41">
        <v>1000</v>
      </c>
      <c r="D41" s="35">
        <v>0.491</v>
      </c>
      <c r="E41" s="35">
        <v>1.2718240981112665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1</v>
      </c>
      <c r="X41" s="35">
        <v>2</v>
      </c>
      <c r="Y41" s="35">
        <v>4</v>
      </c>
      <c r="Z41" s="35">
        <v>8</v>
      </c>
    </row>
    <row r="42" spans="1:26" ht="13.5" thickBot="1">
      <c r="A42" s="40" t="s">
        <v>34</v>
      </c>
      <c r="B42">
        <v>10</v>
      </c>
      <c r="C42">
        <v>1000</v>
      </c>
      <c r="D42" s="35">
        <v>0.945</v>
      </c>
      <c r="E42" s="35">
        <v>1.9944806223558436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1</v>
      </c>
      <c r="V42" s="35">
        <v>2</v>
      </c>
      <c r="W42" s="35">
        <v>3</v>
      </c>
      <c r="X42" s="35">
        <v>4</v>
      </c>
      <c r="Y42" s="35">
        <v>6</v>
      </c>
      <c r="Z42" s="35">
        <v>14</v>
      </c>
    </row>
    <row r="43" spans="1:26" ht="13.5" thickBot="1">
      <c r="A43" s="41" t="s">
        <v>34</v>
      </c>
      <c r="B43" s="42">
        <v>11</v>
      </c>
      <c r="C43" s="42">
        <v>1000</v>
      </c>
      <c r="D43" s="43">
        <v>1.479</v>
      </c>
      <c r="E43" s="44">
        <v>2.6856603976995626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1</v>
      </c>
      <c r="U43" s="35">
        <v>2</v>
      </c>
      <c r="V43" s="35">
        <v>3</v>
      </c>
      <c r="W43" s="35">
        <v>4</v>
      </c>
      <c r="X43" s="35">
        <v>6</v>
      </c>
      <c r="Y43" s="35">
        <v>8</v>
      </c>
      <c r="Z43" s="35">
        <v>14</v>
      </c>
    </row>
    <row r="44" spans="1:26" ht="12.75">
      <c r="A44" s="40" t="s">
        <v>34</v>
      </c>
      <c r="B44">
        <v>12</v>
      </c>
      <c r="C44">
        <v>1000</v>
      </c>
      <c r="D44" s="35">
        <v>1.477</v>
      </c>
      <c r="E44" s="35">
        <v>2.678552901408827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1</v>
      </c>
      <c r="U44" s="35">
        <v>2</v>
      </c>
      <c r="V44" s="35">
        <v>3</v>
      </c>
      <c r="W44" s="35">
        <v>4</v>
      </c>
      <c r="X44" s="35">
        <v>6</v>
      </c>
      <c r="Y44" s="35">
        <v>8</v>
      </c>
      <c r="Z44" s="35">
        <v>13</v>
      </c>
    </row>
    <row r="45" spans="1:26" ht="12.75">
      <c r="A45" s="40" t="s">
        <v>34</v>
      </c>
      <c r="B45">
        <v>13</v>
      </c>
      <c r="C45">
        <v>1000</v>
      </c>
      <c r="D45" s="35">
        <v>2.129</v>
      </c>
      <c r="E45" s="35">
        <v>3.4995150529188477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1</v>
      </c>
      <c r="T45" s="35">
        <v>2</v>
      </c>
      <c r="U45" s="35">
        <v>4</v>
      </c>
      <c r="V45" s="35">
        <v>5</v>
      </c>
      <c r="W45" s="35">
        <v>6</v>
      </c>
      <c r="X45" s="35">
        <v>8</v>
      </c>
      <c r="Y45" s="35">
        <v>10</v>
      </c>
      <c r="Z45" s="35">
        <v>17</v>
      </c>
    </row>
    <row r="46" spans="1:26" ht="12.75">
      <c r="A46" s="40" t="s">
        <v>34</v>
      </c>
      <c r="B46">
        <v>14</v>
      </c>
      <c r="C46">
        <v>1000</v>
      </c>
      <c r="D46" s="35">
        <v>2.594</v>
      </c>
      <c r="E46" s="35">
        <v>4.0992643203345605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2</v>
      </c>
      <c r="T46" s="35">
        <v>3</v>
      </c>
      <c r="U46" s="35">
        <v>4</v>
      </c>
      <c r="V46" s="35">
        <v>6</v>
      </c>
      <c r="W46" s="35">
        <v>8</v>
      </c>
      <c r="X46" s="35">
        <v>10</v>
      </c>
      <c r="Y46" s="35">
        <v>11.050000000000068</v>
      </c>
      <c r="Z46" s="35">
        <v>18</v>
      </c>
    </row>
    <row r="47" spans="1:26" ht="12.75">
      <c r="A47" s="40" t="s">
        <v>34</v>
      </c>
      <c r="B47">
        <v>15</v>
      </c>
      <c r="C47">
        <v>1000</v>
      </c>
      <c r="D47" s="35">
        <v>2.524</v>
      </c>
      <c r="E47" s="35">
        <v>3.9924132255270575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2</v>
      </c>
      <c r="T47" s="35">
        <v>3</v>
      </c>
      <c r="U47" s="35">
        <v>4</v>
      </c>
      <c r="V47" s="35">
        <v>6</v>
      </c>
      <c r="W47" s="35">
        <v>8</v>
      </c>
      <c r="X47" s="35">
        <v>10</v>
      </c>
      <c r="Y47" s="35">
        <v>11</v>
      </c>
      <c r="Z47" s="35">
        <v>17</v>
      </c>
    </row>
    <row r="48" spans="1:26" ht="12.75">
      <c r="A48" s="40" t="s">
        <v>34</v>
      </c>
      <c r="B48">
        <v>16</v>
      </c>
      <c r="C48">
        <v>1000</v>
      </c>
      <c r="D48" s="35">
        <v>2.981</v>
      </c>
      <c r="E48" s="35">
        <v>4.821813858797215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1</v>
      </c>
      <c r="T48" s="35">
        <v>3</v>
      </c>
      <c r="U48" s="35">
        <v>5</v>
      </c>
      <c r="V48" s="35">
        <v>7</v>
      </c>
      <c r="W48" s="35">
        <v>9</v>
      </c>
      <c r="X48" s="35">
        <v>11</v>
      </c>
      <c r="Y48" s="35">
        <v>14</v>
      </c>
      <c r="Z48" s="35">
        <v>20</v>
      </c>
    </row>
    <row r="49" spans="1:26" ht="12.75">
      <c r="A49" s="40" t="s">
        <v>34</v>
      </c>
      <c r="B49">
        <v>17</v>
      </c>
      <c r="C49">
        <v>1000</v>
      </c>
      <c r="D49" s="35">
        <v>3.484</v>
      </c>
      <c r="E49" s="35">
        <v>5.385791562133718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1</v>
      </c>
      <c r="S49" s="35">
        <v>2</v>
      </c>
      <c r="T49" s="35">
        <v>4</v>
      </c>
      <c r="U49" s="35">
        <v>6</v>
      </c>
      <c r="V49" s="35">
        <v>8</v>
      </c>
      <c r="W49" s="35">
        <v>10</v>
      </c>
      <c r="X49" s="35">
        <v>13</v>
      </c>
      <c r="Y49" s="35">
        <v>15.050000000000068</v>
      </c>
      <c r="Z49" s="35">
        <v>23</v>
      </c>
    </row>
    <row r="50" spans="1:26" ht="12.75">
      <c r="A50" s="40" t="s">
        <v>34</v>
      </c>
      <c r="B50">
        <v>18</v>
      </c>
      <c r="C50">
        <v>1000</v>
      </c>
      <c r="D50" s="35">
        <v>3.378</v>
      </c>
      <c r="E50" s="35">
        <v>5.281383247692692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0.40000000000009095</v>
      </c>
      <c r="S50" s="35">
        <v>2</v>
      </c>
      <c r="T50" s="35">
        <v>4</v>
      </c>
      <c r="U50" s="35">
        <v>6</v>
      </c>
      <c r="V50" s="35">
        <v>8</v>
      </c>
      <c r="W50" s="35">
        <v>10</v>
      </c>
      <c r="X50" s="35">
        <v>13</v>
      </c>
      <c r="Y50" s="35">
        <v>15</v>
      </c>
      <c r="Z50" s="35">
        <v>22</v>
      </c>
    </row>
    <row r="51" spans="1:26" ht="12.75">
      <c r="A51" s="40" t="s">
        <v>36</v>
      </c>
      <c r="B51">
        <v>1</v>
      </c>
      <c r="C51">
        <v>1000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</row>
    <row r="52" spans="1:26" ht="12.75">
      <c r="A52" s="40" t="s">
        <v>36</v>
      </c>
      <c r="B52">
        <v>2</v>
      </c>
      <c r="C52">
        <v>1000</v>
      </c>
      <c r="D52" s="35">
        <v>0.452</v>
      </c>
      <c r="E52" s="35">
        <v>0.9993471342304908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1</v>
      </c>
      <c r="W52" s="35">
        <v>1</v>
      </c>
      <c r="X52" s="35">
        <v>2</v>
      </c>
      <c r="Y52" s="35">
        <v>3</v>
      </c>
      <c r="Z52" s="35">
        <v>5</v>
      </c>
    </row>
    <row r="53" spans="1:26" ht="12.75">
      <c r="A53" s="40" t="s">
        <v>36</v>
      </c>
      <c r="B53">
        <v>3</v>
      </c>
      <c r="C53">
        <v>1000</v>
      </c>
      <c r="D53" s="35">
        <v>1.062</v>
      </c>
      <c r="E53" s="35">
        <v>2.0910591881935168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1</v>
      </c>
      <c r="V53" s="35">
        <v>2</v>
      </c>
      <c r="W53" s="35">
        <v>3</v>
      </c>
      <c r="X53" s="35">
        <v>5</v>
      </c>
      <c r="Y53" s="35">
        <v>6</v>
      </c>
      <c r="Z53" s="35">
        <v>10</v>
      </c>
    </row>
    <row r="54" spans="1:26" ht="12.75">
      <c r="A54" s="40" t="s">
        <v>36</v>
      </c>
      <c r="B54">
        <v>4</v>
      </c>
      <c r="C54">
        <v>1000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</row>
    <row r="55" spans="1:26" ht="12.75">
      <c r="A55" s="40" t="s">
        <v>36</v>
      </c>
      <c r="B55">
        <v>5</v>
      </c>
      <c r="C55">
        <v>1000</v>
      </c>
      <c r="D55" s="35">
        <v>0.456</v>
      </c>
      <c r="E55" s="35">
        <v>0.974172989264747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1</v>
      </c>
      <c r="W55" s="35">
        <v>1</v>
      </c>
      <c r="X55" s="35">
        <v>2</v>
      </c>
      <c r="Y55" s="35">
        <v>3</v>
      </c>
      <c r="Z55" s="35">
        <v>5</v>
      </c>
    </row>
    <row r="56" spans="1:26" ht="12.75">
      <c r="A56" s="40" t="s">
        <v>36</v>
      </c>
      <c r="B56">
        <v>6</v>
      </c>
      <c r="C56">
        <v>1000</v>
      </c>
      <c r="D56" s="35">
        <v>1.074</v>
      </c>
      <c r="E56" s="35">
        <v>2.0877937836105565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1</v>
      </c>
      <c r="V56" s="35">
        <v>2</v>
      </c>
      <c r="W56" s="35">
        <v>3</v>
      </c>
      <c r="X56" s="35">
        <v>5</v>
      </c>
      <c r="Y56" s="35">
        <v>6</v>
      </c>
      <c r="Z56" s="35">
        <v>9</v>
      </c>
    </row>
    <row r="57" spans="1:26" ht="12.75">
      <c r="A57" s="40" t="s">
        <v>36</v>
      </c>
      <c r="B57">
        <v>7</v>
      </c>
      <c r="C57">
        <v>1000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</row>
    <row r="58" spans="1:26" ht="12.75">
      <c r="A58" s="40" t="s">
        <v>36</v>
      </c>
      <c r="B58">
        <v>8</v>
      </c>
      <c r="C58">
        <v>1000</v>
      </c>
      <c r="D58" s="35">
        <v>0.43</v>
      </c>
      <c r="E58" s="35">
        <v>0.9695566203373788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1</v>
      </c>
      <c r="W58" s="35">
        <v>1</v>
      </c>
      <c r="X58" s="35">
        <v>2</v>
      </c>
      <c r="Y58" s="35">
        <v>3</v>
      </c>
      <c r="Z58" s="35">
        <v>5</v>
      </c>
    </row>
    <row r="59" spans="1:26" ht="12.75">
      <c r="A59" s="40" t="s">
        <v>36</v>
      </c>
      <c r="B59">
        <v>9</v>
      </c>
      <c r="C59">
        <v>1000</v>
      </c>
      <c r="D59" s="35">
        <v>1.08</v>
      </c>
      <c r="E59" s="35">
        <v>2.084693249844194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1</v>
      </c>
      <c r="V59" s="35">
        <v>2</v>
      </c>
      <c r="W59" s="35">
        <v>3.150000000000091</v>
      </c>
      <c r="X59" s="35">
        <v>5</v>
      </c>
      <c r="Y59" s="35">
        <v>6</v>
      </c>
      <c r="Z59" s="35">
        <v>9</v>
      </c>
    </row>
    <row r="60" spans="1:26" ht="13.5" thickBot="1">
      <c r="A60" s="40" t="s">
        <v>36</v>
      </c>
      <c r="B60">
        <v>10</v>
      </c>
      <c r="C60">
        <v>1000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</row>
    <row r="61" spans="1:26" ht="13.5" thickBot="1">
      <c r="A61" s="41" t="s">
        <v>36</v>
      </c>
      <c r="B61" s="42">
        <v>11</v>
      </c>
      <c r="C61" s="42">
        <v>1000</v>
      </c>
      <c r="D61" s="43">
        <v>0.463</v>
      </c>
      <c r="E61" s="44">
        <v>1.0342633613836956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1</v>
      </c>
      <c r="W61" s="35">
        <v>1</v>
      </c>
      <c r="X61" s="35">
        <v>2</v>
      </c>
      <c r="Y61" s="35">
        <v>3</v>
      </c>
      <c r="Z61" s="35">
        <v>5</v>
      </c>
    </row>
    <row r="62" spans="1:26" ht="12.75">
      <c r="A62" s="40" t="s">
        <v>36</v>
      </c>
      <c r="B62">
        <v>12</v>
      </c>
      <c r="C62">
        <v>1000</v>
      </c>
      <c r="D62" s="35">
        <v>1.095</v>
      </c>
      <c r="E62" s="35">
        <v>2.1360097231842223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1</v>
      </c>
      <c r="V62" s="35">
        <v>2</v>
      </c>
      <c r="W62" s="35">
        <v>3</v>
      </c>
      <c r="X62" s="35">
        <v>5</v>
      </c>
      <c r="Y62" s="35">
        <v>6</v>
      </c>
      <c r="Z62" s="35">
        <v>10</v>
      </c>
    </row>
    <row r="63" spans="1:26" ht="12.75">
      <c r="A63" s="40" t="s">
        <v>36</v>
      </c>
      <c r="B63">
        <v>13</v>
      </c>
      <c r="C63">
        <v>1000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</row>
    <row r="64" spans="1:26" ht="12.75">
      <c r="A64" s="40" t="s">
        <v>36</v>
      </c>
      <c r="B64">
        <v>14</v>
      </c>
      <c r="C64">
        <v>1000</v>
      </c>
      <c r="D64" s="35">
        <v>0.48</v>
      </c>
      <c r="E64" s="35">
        <v>1.0481882935325593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1</v>
      </c>
      <c r="W64" s="35">
        <v>1</v>
      </c>
      <c r="X64" s="35">
        <v>2</v>
      </c>
      <c r="Y64" s="35">
        <v>3</v>
      </c>
      <c r="Z64" s="35">
        <v>5</v>
      </c>
    </row>
    <row r="65" spans="1:26" ht="12.75">
      <c r="A65" s="40" t="s">
        <v>36</v>
      </c>
      <c r="B65">
        <v>15</v>
      </c>
      <c r="C65">
        <v>1000</v>
      </c>
      <c r="D65" s="35">
        <v>1.137</v>
      </c>
      <c r="E65" s="35">
        <v>2.169086428876437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1</v>
      </c>
      <c r="V65" s="35">
        <v>2.2000000000000455</v>
      </c>
      <c r="W65" s="35">
        <v>4</v>
      </c>
      <c r="X65" s="35">
        <v>5</v>
      </c>
      <c r="Y65" s="35">
        <v>6</v>
      </c>
      <c r="Z65" s="35">
        <v>10</v>
      </c>
    </row>
    <row r="66" spans="1:26" ht="12.75">
      <c r="A66" s="40" t="s">
        <v>36</v>
      </c>
      <c r="B66">
        <v>16</v>
      </c>
      <c r="C66">
        <v>1000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</row>
    <row r="67" spans="1:26" ht="12.75">
      <c r="A67" s="40" t="s">
        <v>36</v>
      </c>
      <c r="B67">
        <v>17</v>
      </c>
      <c r="C67">
        <v>1000</v>
      </c>
      <c r="D67" s="35">
        <v>0.447</v>
      </c>
      <c r="E67" s="35">
        <v>1.0110456039235882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1</v>
      </c>
      <c r="W67" s="35">
        <v>1</v>
      </c>
      <c r="X67" s="35">
        <v>2</v>
      </c>
      <c r="Y67" s="35">
        <v>3</v>
      </c>
      <c r="Z67" s="35">
        <v>5</v>
      </c>
    </row>
    <row r="68" spans="1:26" ht="12.75">
      <c r="A68" s="40" t="s">
        <v>36</v>
      </c>
      <c r="B68">
        <v>18</v>
      </c>
      <c r="C68">
        <v>1000</v>
      </c>
      <c r="D68" s="35">
        <v>1.031</v>
      </c>
      <c r="E68" s="35">
        <v>2.044068789746866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1</v>
      </c>
      <c r="V68" s="35">
        <v>2</v>
      </c>
      <c r="W68" s="35">
        <v>3</v>
      </c>
      <c r="X68" s="35">
        <v>5</v>
      </c>
      <c r="Y68" s="35">
        <v>6</v>
      </c>
      <c r="Z68" s="35">
        <v>9</v>
      </c>
    </row>
    <row r="69" spans="1:26" ht="12.75">
      <c r="A69" s="40" t="s">
        <v>15</v>
      </c>
      <c r="B69">
        <v>1</v>
      </c>
      <c r="C69">
        <v>1000</v>
      </c>
      <c r="D69" s="35">
        <v>82715.1</v>
      </c>
      <c r="E69" s="35">
        <v>2931.053234430085</v>
      </c>
      <c r="F69" s="35">
        <v>70500</v>
      </c>
      <c r="G69" s="35">
        <v>76800</v>
      </c>
      <c r="H69" s="35">
        <v>78600</v>
      </c>
      <c r="I69" s="35">
        <v>79500</v>
      </c>
      <c r="J69" s="35">
        <v>80400</v>
      </c>
      <c r="K69" s="35">
        <v>81000</v>
      </c>
      <c r="L69" s="35">
        <v>81600</v>
      </c>
      <c r="M69" s="35">
        <v>82200</v>
      </c>
      <c r="N69" s="35">
        <v>82800</v>
      </c>
      <c r="O69" s="35">
        <v>83100</v>
      </c>
      <c r="P69" s="35">
        <v>83400</v>
      </c>
      <c r="Q69" s="35">
        <v>84000</v>
      </c>
      <c r="R69" s="35">
        <v>84000</v>
      </c>
      <c r="S69" s="35">
        <v>84600</v>
      </c>
      <c r="T69" s="35">
        <v>84600</v>
      </c>
      <c r="U69" s="35">
        <v>85200</v>
      </c>
      <c r="V69" s="35">
        <v>85200</v>
      </c>
      <c r="W69" s="35">
        <v>85200</v>
      </c>
      <c r="X69" s="35">
        <v>85800</v>
      </c>
      <c r="Y69" s="35">
        <v>86400</v>
      </c>
      <c r="Z69" s="35">
        <v>87000</v>
      </c>
    </row>
    <row r="70" spans="1:26" ht="12.75">
      <c r="A70" s="40" t="s">
        <v>15</v>
      </c>
      <c r="B70">
        <v>2</v>
      </c>
      <c r="C70">
        <v>1000</v>
      </c>
      <c r="D70" s="35">
        <v>83362.4</v>
      </c>
      <c r="E70" s="35">
        <v>3085.0873575968644</v>
      </c>
      <c r="F70" s="35">
        <v>72300</v>
      </c>
      <c r="G70" s="35">
        <v>77385</v>
      </c>
      <c r="H70" s="35">
        <v>79200</v>
      </c>
      <c r="I70" s="35">
        <v>80055</v>
      </c>
      <c r="J70" s="35">
        <v>81000</v>
      </c>
      <c r="K70" s="35">
        <v>81600</v>
      </c>
      <c r="L70" s="35">
        <v>82200</v>
      </c>
      <c r="M70" s="35">
        <v>82800</v>
      </c>
      <c r="N70" s="35">
        <v>83100</v>
      </c>
      <c r="O70" s="35">
        <v>83400</v>
      </c>
      <c r="P70" s="35">
        <v>84000</v>
      </c>
      <c r="Q70" s="35">
        <v>84600</v>
      </c>
      <c r="R70" s="35">
        <v>85000</v>
      </c>
      <c r="S70" s="35">
        <v>85200</v>
      </c>
      <c r="T70" s="35">
        <v>85600</v>
      </c>
      <c r="U70" s="35">
        <v>85800</v>
      </c>
      <c r="V70" s="35">
        <v>86000</v>
      </c>
      <c r="W70" s="35">
        <v>86400</v>
      </c>
      <c r="X70" s="35">
        <v>86500</v>
      </c>
      <c r="Y70" s="35">
        <v>87000</v>
      </c>
      <c r="Z70" s="35">
        <v>87000</v>
      </c>
    </row>
    <row r="71" spans="1:26" ht="12.75">
      <c r="A71" s="40" t="s">
        <v>15</v>
      </c>
      <c r="B71">
        <v>3</v>
      </c>
      <c r="C71">
        <v>1000</v>
      </c>
      <c r="D71" s="35">
        <v>83102.4</v>
      </c>
      <c r="E71" s="35">
        <v>3015.813218581245</v>
      </c>
      <c r="F71" s="35">
        <v>71700</v>
      </c>
      <c r="G71" s="35">
        <v>77385</v>
      </c>
      <c r="H71" s="35">
        <v>78900</v>
      </c>
      <c r="I71" s="35">
        <v>79800</v>
      </c>
      <c r="J71" s="35">
        <v>80700</v>
      </c>
      <c r="K71" s="35">
        <v>81300</v>
      </c>
      <c r="L71" s="35">
        <v>82200</v>
      </c>
      <c r="M71" s="35">
        <v>82500</v>
      </c>
      <c r="N71" s="35">
        <v>82800</v>
      </c>
      <c r="O71" s="35">
        <v>83400</v>
      </c>
      <c r="P71" s="35">
        <v>84000</v>
      </c>
      <c r="Q71" s="35">
        <v>84000</v>
      </c>
      <c r="R71" s="35">
        <v>84500</v>
      </c>
      <c r="S71" s="35">
        <v>84600</v>
      </c>
      <c r="T71" s="35">
        <v>85200</v>
      </c>
      <c r="U71" s="35">
        <v>85500</v>
      </c>
      <c r="V71" s="35">
        <v>85800</v>
      </c>
      <c r="W71" s="35">
        <v>86000</v>
      </c>
      <c r="X71" s="35">
        <v>86400</v>
      </c>
      <c r="Y71" s="35">
        <v>86500</v>
      </c>
      <c r="Z71" s="35">
        <v>87000</v>
      </c>
    </row>
    <row r="72" spans="1:26" ht="12.75">
      <c r="A72" s="40" t="s">
        <v>15</v>
      </c>
      <c r="B72">
        <v>4</v>
      </c>
      <c r="C72">
        <v>1000</v>
      </c>
      <c r="D72" s="35">
        <v>83795.3</v>
      </c>
      <c r="E72" s="35">
        <v>3244.2862548337657</v>
      </c>
      <c r="F72" s="35">
        <v>69600</v>
      </c>
      <c r="G72" s="35">
        <v>77385</v>
      </c>
      <c r="H72" s="35">
        <v>79470</v>
      </c>
      <c r="I72" s="35">
        <v>80700</v>
      </c>
      <c r="J72" s="35">
        <v>81300</v>
      </c>
      <c r="K72" s="35">
        <v>81900</v>
      </c>
      <c r="L72" s="35">
        <v>82500</v>
      </c>
      <c r="M72" s="35">
        <v>83100</v>
      </c>
      <c r="N72" s="35">
        <v>83700</v>
      </c>
      <c r="O72" s="35">
        <v>84300</v>
      </c>
      <c r="P72" s="35">
        <v>84900</v>
      </c>
      <c r="Q72" s="35">
        <v>84900</v>
      </c>
      <c r="R72" s="35">
        <v>85500</v>
      </c>
      <c r="S72" s="35">
        <v>85500</v>
      </c>
      <c r="T72" s="35">
        <v>86100</v>
      </c>
      <c r="U72" s="35">
        <v>86100</v>
      </c>
      <c r="V72" s="35">
        <v>86700</v>
      </c>
      <c r="W72" s="35">
        <v>86700</v>
      </c>
      <c r="X72" s="35">
        <v>87300</v>
      </c>
      <c r="Y72" s="35">
        <v>87300</v>
      </c>
      <c r="Z72" s="35">
        <v>88500</v>
      </c>
    </row>
    <row r="73" spans="1:26" ht="12.75">
      <c r="A73" s="40" t="s">
        <v>15</v>
      </c>
      <c r="B73">
        <v>5</v>
      </c>
      <c r="C73">
        <v>1000</v>
      </c>
      <c r="D73" s="35">
        <v>84428.1</v>
      </c>
      <c r="E73" s="35">
        <v>3389.121794290748</v>
      </c>
      <c r="F73" s="35">
        <v>69600</v>
      </c>
      <c r="G73" s="35">
        <v>77700</v>
      </c>
      <c r="H73" s="35">
        <v>79500</v>
      </c>
      <c r="I73" s="35">
        <v>80700</v>
      </c>
      <c r="J73" s="35">
        <v>81900</v>
      </c>
      <c r="K73" s="35">
        <v>82500</v>
      </c>
      <c r="L73" s="35">
        <v>83100</v>
      </c>
      <c r="M73" s="35">
        <v>83700</v>
      </c>
      <c r="N73" s="35">
        <v>84300</v>
      </c>
      <c r="O73" s="35">
        <v>84900</v>
      </c>
      <c r="P73" s="35">
        <v>85000</v>
      </c>
      <c r="Q73" s="35">
        <v>85700</v>
      </c>
      <c r="R73" s="35">
        <v>86100</v>
      </c>
      <c r="S73" s="35">
        <v>86700</v>
      </c>
      <c r="T73" s="35">
        <v>87000</v>
      </c>
      <c r="U73" s="35">
        <v>87300</v>
      </c>
      <c r="V73" s="35">
        <v>87500</v>
      </c>
      <c r="W73" s="35">
        <v>87900</v>
      </c>
      <c r="X73" s="35">
        <v>88000</v>
      </c>
      <c r="Y73" s="35">
        <v>88000</v>
      </c>
      <c r="Z73" s="35">
        <v>88500</v>
      </c>
    </row>
    <row r="74" spans="1:26" ht="12.75">
      <c r="A74" s="40" t="s">
        <v>15</v>
      </c>
      <c r="B74">
        <v>6</v>
      </c>
      <c r="C74">
        <v>1000</v>
      </c>
      <c r="D74" s="35">
        <v>84089.6</v>
      </c>
      <c r="E74" s="35">
        <v>3340.6424130295254</v>
      </c>
      <c r="F74" s="35">
        <v>69600</v>
      </c>
      <c r="G74" s="35">
        <v>77700</v>
      </c>
      <c r="H74" s="35">
        <v>79500</v>
      </c>
      <c r="I74" s="35">
        <v>80700</v>
      </c>
      <c r="J74" s="35">
        <v>81300</v>
      </c>
      <c r="K74" s="35">
        <v>82050</v>
      </c>
      <c r="L74" s="35">
        <v>82800</v>
      </c>
      <c r="M74" s="35">
        <v>83265</v>
      </c>
      <c r="N74" s="35">
        <v>83700</v>
      </c>
      <c r="O74" s="35">
        <v>84300</v>
      </c>
      <c r="P74" s="35">
        <v>84900</v>
      </c>
      <c r="Q74" s="35">
        <v>85200</v>
      </c>
      <c r="R74" s="35">
        <v>85500</v>
      </c>
      <c r="S74" s="35">
        <v>86100</v>
      </c>
      <c r="T74" s="35">
        <v>86500</v>
      </c>
      <c r="U74" s="35">
        <v>86700</v>
      </c>
      <c r="V74" s="35">
        <v>87000</v>
      </c>
      <c r="W74" s="35">
        <v>87300</v>
      </c>
      <c r="X74" s="35">
        <v>87900</v>
      </c>
      <c r="Y74" s="35">
        <v>88000</v>
      </c>
      <c r="Z74" s="35">
        <v>88500</v>
      </c>
    </row>
    <row r="75" spans="1:26" ht="12.75">
      <c r="A75" s="40" t="s">
        <v>15</v>
      </c>
      <c r="B75">
        <v>7</v>
      </c>
      <c r="C75">
        <v>1000</v>
      </c>
      <c r="D75" s="35">
        <v>84492.5</v>
      </c>
      <c r="E75" s="35">
        <v>3360.1911604304055</v>
      </c>
      <c r="F75" s="35">
        <v>71700</v>
      </c>
      <c r="G75" s="35">
        <v>78000</v>
      </c>
      <c r="H75" s="35">
        <v>79800</v>
      </c>
      <c r="I75" s="35">
        <v>80955.00000000001</v>
      </c>
      <c r="J75" s="35">
        <v>81600</v>
      </c>
      <c r="K75" s="35">
        <v>82500</v>
      </c>
      <c r="L75" s="35">
        <v>83100</v>
      </c>
      <c r="M75" s="35">
        <v>83700</v>
      </c>
      <c r="N75" s="35">
        <v>84300</v>
      </c>
      <c r="O75" s="35">
        <v>84600</v>
      </c>
      <c r="P75" s="35">
        <v>85200</v>
      </c>
      <c r="Q75" s="35">
        <v>85800</v>
      </c>
      <c r="R75" s="35">
        <v>86100</v>
      </c>
      <c r="S75" s="35">
        <v>86400</v>
      </c>
      <c r="T75" s="35">
        <v>86800</v>
      </c>
      <c r="U75" s="35">
        <v>87000</v>
      </c>
      <c r="V75" s="35">
        <v>87600</v>
      </c>
      <c r="W75" s="35">
        <v>87600</v>
      </c>
      <c r="X75" s="35">
        <v>88200</v>
      </c>
      <c r="Y75" s="35">
        <v>88300</v>
      </c>
      <c r="Z75" s="35">
        <v>90000</v>
      </c>
    </row>
    <row r="76" spans="1:26" ht="12.75">
      <c r="A76" s="40" t="s">
        <v>15</v>
      </c>
      <c r="B76">
        <v>8</v>
      </c>
      <c r="C76">
        <v>1000</v>
      </c>
      <c r="D76" s="35">
        <v>84946.9</v>
      </c>
      <c r="E76" s="35">
        <v>3552.104705359604</v>
      </c>
      <c r="F76" s="35">
        <v>71700</v>
      </c>
      <c r="G76" s="35">
        <v>78000</v>
      </c>
      <c r="H76" s="35">
        <v>79800</v>
      </c>
      <c r="I76" s="35">
        <v>81000</v>
      </c>
      <c r="J76" s="35">
        <v>81900</v>
      </c>
      <c r="K76" s="35">
        <v>82800</v>
      </c>
      <c r="L76" s="35">
        <v>83400</v>
      </c>
      <c r="M76" s="35">
        <v>84000</v>
      </c>
      <c r="N76" s="35">
        <v>84600</v>
      </c>
      <c r="O76" s="35">
        <v>85200</v>
      </c>
      <c r="P76" s="35">
        <v>85800</v>
      </c>
      <c r="Q76" s="35">
        <v>86400</v>
      </c>
      <c r="R76" s="35">
        <v>86800</v>
      </c>
      <c r="S76" s="35">
        <v>87000</v>
      </c>
      <c r="T76" s="35">
        <v>87500</v>
      </c>
      <c r="U76" s="35">
        <v>87600</v>
      </c>
      <c r="V76" s="35">
        <v>88200</v>
      </c>
      <c r="W76" s="35">
        <v>88400</v>
      </c>
      <c r="X76" s="35">
        <v>88800</v>
      </c>
      <c r="Y76" s="35">
        <v>89400</v>
      </c>
      <c r="Z76" s="35">
        <v>90000</v>
      </c>
    </row>
    <row r="77" spans="1:26" ht="13.5" thickBot="1">
      <c r="A77" s="40" t="s">
        <v>15</v>
      </c>
      <c r="B77">
        <v>9</v>
      </c>
      <c r="C77">
        <v>1000</v>
      </c>
      <c r="D77" s="35">
        <v>84618.8</v>
      </c>
      <c r="E77" s="35">
        <v>3430.6874203541447</v>
      </c>
      <c r="F77" s="35">
        <v>71700</v>
      </c>
      <c r="G77" s="35">
        <v>78000</v>
      </c>
      <c r="H77" s="35">
        <v>79790</v>
      </c>
      <c r="I77" s="35">
        <v>81000</v>
      </c>
      <c r="J77" s="35">
        <v>81700</v>
      </c>
      <c r="K77" s="35">
        <v>82500</v>
      </c>
      <c r="L77" s="35">
        <v>83100</v>
      </c>
      <c r="M77" s="35">
        <v>84000</v>
      </c>
      <c r="N77" s="35">
        <v>84600</v>
      </c>
      <c r="O77" s="35">
        <v>84900</v>
      </c>
      <c r="P77" s="35">
        <v>85200</v>
      </c>
      <c r="Q77" s="35">
        <v>85800</v>
      </c>
      <c r="R77" s="35">
        <v>86200</v>
      </c>
      <c r="S77" s="35">
        <v>86500</v>
      </c>
      <c r="T77" s="35">
        <v>87000</v>
      </c>
      <c r="U77" s="35">
        <v>87200</v>
      </c>
      <c r="V77" s="35">
        <v>87600</v>
      </c>
      <c r="W77" s="35">
        <v>88000</v>
      </c>
      <c r="X77" s="35">
        <v>88400</v>
      </c>
      <c r="Y77" s="35">
        <v>88900</v>
      </c>
      <c r="Z77" s="35">
        <v>90000</v>
      </c>
    </row>
    <row r="78" spans="1:26" ht="13.5" thickBot="1">
      <c r="A78" s="45" t="s">
        <v>15</v>
      </c>
      <c r="B78" s="46">
        <v>10</v>
      </c>
      <c r="C78" s="46">
        <v>1000</v>
      </c>
      <c r="D78" s="47">
        <v>84775.8</v>
      </c>
      <c r="E78" s="48">
        <v>3447.726958617979</v>
      </c>
      <c r="F78" s="35">
        <v>70500</v>
      </c>
      <c r="G78" s="35">
        <v>77700</v>
      </c>
      <c r="H78" s="35">
        <v>79800</v>
      </c>
      <c r="I78" s="35">
        <v>81000</v>
      </c>
      <c r="J78" s="35">
        <v>81900</v>
      </c>
      <c r="K78" s="35">
        <v>83100</v>
      </c>
      <c r="L78" s="35">
        <v>83700</v>
      </c>
      <c r="M78" s="35">
        <v>84300</v>
      </c>
      <c r="N78" s="35">
        <v>84900</v>
      </c>
      <c r="O78" s="35">
        <v>85200</v>
      </c>
      <c r="P78" s="35">
        <v>85600</v>
      </c>
      <c r="Q78" s="35">
        <v>86100</v>
      </c>
      <c r="R78" s="35">
        <v>86400</v>
      </c>
      <c r="S78" s="35">
        <v>86700</v>
      </c>
      <c r="T78" s="35">
        <v>87000</v>
      </c>
      <c r="U78" s="35">
        <v>87300</v>
      </c>
      <c r="V78" s="35">
        <v>87600</v>
      </c>
      <c r="W78" s="35">
        <v>87900</v>
      </c>
      <c r="X78" s="35">
        <v>88300</v>
      </c>
      <c r="Y78" s="35">
        <v>88800</v>
      </c>
      <c r="Z78" s="35">
        <v>90900</v>
      </c>
    </row>
    <row r="79" spans="1:26" ht="13.5" thickBot="1">
      <c r="A79" s="41" t="s">
        <v>15</v>
      </c>
      <c r="B79" s="42">
        <v>11</v>
      </c>
      <c r="C79" s="42">
        <v>1000</v>
      </c>
      <c r="D79" s="43">
        <v>85024.9</v>
      </c>
      <c r="E79" s="44">
        <v>3428.5485172205067</v>
      </c>
      <c r="F79" s="35">
        <v>71700</v>
      </c>
      <c r="G79" s="35">
        <v>78290</v>
      </c>
      <c r="H79" s="35">
        <v>80400</v>
      </c>
      <c r="I79" s="35">
        <v>81300</v>
      </c>
      <c r="J79" s="35">
        <v>82200</v>
      </c>
      <c r="K79" s="35">
        <v>83100</v>
      </c>
      <c r="L79" s="35">
        <v>83700</v>
      </c>
      <c r="M79" s="35">
        <v>84600</v>
      </c>
      <c r="N79" s="35">
        <v>85000</v>
      </c>
      <c r="O79" s="35">
        <v>85500</v>
      </c>
      <c r="P79" s="35">
        <v>86000</v>
      </c>
      <c r="Q79" s="35">
        <v>86345</v>
      </c>
      <c r="R79" s="35">
        <v>86700</v>
      </c>
      <c r="S79" s="35">
        <v>86900</v>
      </c>
      <c r="T79" s="35">
        <v>87230</v>
      </c>
      <c r="U79" s="35">
        <v>87500</v>
      </c>
      <c r="V79" s="35">
        <v>87900</v>
      </c>
      <c r="W79" s="35">
        <v>88200</v>
      </c>
      <c r="X79" s="35">
        <v>88500</v>
      </c>
      <c r="Y79" s="35">
        <v>89105</v>
      </c>
      <c r="Z79" s="35">
        <v>91000</v>
      </c>
    </row>
    <row r="80" spans="1:26" ht="12.75">
      <c r="A80" s="40" t="s">
        <v>15</v>
      </c>
      <c r="B80">
        <v>12</v>
      </c>
      <c r="C80">
        <v>1000</v>
      </c>
      <c r="D80" s="35">
        <v>84715.9</v>
      </c>
      <c r="E80" s="35">
        <v>3339.318529017296</v>
      </c>
      <c r="F80" s="35">
        <v>71100</v>
      </c>
      <c r="G80" s="35">
        <v>78000</v>
      </c>
      <c r="H80" s="35">
        <v>80100</v>
      </c>
      <c r="I80" s="35">
        <v>81285</v>
      </c>
      <c r="J80" s="35">
        <v>82200</v>
      </c>
      <c r="K80" s="35">
        <v>82975</v>
      </c>
      <c r="L80" s="35">
        <v>83700</v>
      </c>
      <c r="M80" s="35">
        <v>84300</v>
      </c>
      <c r="N80" s="35">
        <v>84660</v>
      </c>
      <c r="O80" s="35">
        <v>85000</v>
      </c>
      <c r="P80" s="35">
        <v>85500</v>
      </c>
      <c r="Q80" s="35">
        <v>85800</v>
      </c>
      <c r="R80" s="35">
        <v>86100</v>
      </c>
      <c r="S80" s="35">
        <v>86435</v>
      </c>
      <c r="T80" s="35">
        <v>86800</v>
      </c>
      <c r="U80" s="35">
        <v>87100</v>
      </c>
      <c r="V80" s="35">
        <v>87400</v>
      </c>
      <c r="W80" s="35">
        <v>87900</v>
      </c>
      <c r="X80" s="35">
        <v>88200</v>
      </c>
      <c r="Y80" s="35">
        <v>89000</v>
      </c>
      <c r="Z80" s="35">
        <v>90500</v>
      </c>
    </row>
    <row r="81" spans="1:26" ht="12.75">
      <c r="A81" s="40" t="s">
        <v>15</v>
      </c>
      <c r="B81">
        <v>13</v>
      </c>
      <c r="C81">
        <v>1000</v>
      </c>
      <c r="D81" s="35">
        <v>84661.7</v>
      </c>
      <c r="E81" s="35">
        <v>3319.114283906119</v>
      </c>
      <c r="F81" s="35">
        <v>71700</v>
      </c>
      <c r="G81" s="35">
        <v>77700</v>
      </c>
      <c r="H81" s="35">
        <v>79800</v>
      </c>
      <c r="I81" s="35">
        <v>81000</v>
      </c>
      <c r="J81" s="35">
        <v>82200</v>
      </c>
      <c r="K81" s="35">
        <v>83100</v>
      </c>
      <c r="L81" s="35">
        <v>83700</v>
      </c>
      <c r="M81" s="35">
        <v>84300</v>
      </c>
      <c r="N81" s="35">
        <v>84900</v>
      </c>
      <c r="O81" s="35">
        <v>85200</v>
      </c>
      <c r="P81" s="35">
        <v>85500</v>
      </c>
      <c r="Q81" s="35">
        <v>85800</v>
      </c>
      <c r="R81" s="35">
        <v>86100</v>
      </c>
      <c r="S81" s="35">
        <v>86400</v>
      </c>
      <c r="T81" s="35">
        <v>86700</v>
      </c>
      <c r="U81" s="35">
        <v>87000</v>
      </c>
      <c r="V81" s="35">
        <v>87300</v>
      </c>
      <c r="W81" s="35">
        <v>87600</v>
      </c>
      <c r="X81" s="35">
        <v>88000</v>
      </c>
      <c r="Y81" s="35">
        <v>88600</v>
      </c>
      <c r="Z81" s="35">
        <v>91200</v>
      </c>
    </row>
    <row r="82" spans="1:26" ht="12.75">
      <c r="A82" s="40" t="s">
        <v>15</v>
      </c>
      <c r="B82">
        <v>14</v>
      </c>
      <c r="C82">
        <v>1000</v>
      </c>
      <c r="D82" s="35">
        <v>84948.2</v>
      </c>
      <c r="E82" s="35">
        <v>3258.93808432094</v>
      </c>
      <c r="F82" s="35">
        <v>71700</v>
      </c>
      <c r="G82" s="35">
        <v>78285</v>
      </c>
      <c r="H82" s="35">
        <v>80400</v>
      </c>
      <c r="I82" s="35">
        <v>81600</v>
      </c>
      <c r="J82" s="35">
        <v>82500</v>
      </c>
      <c r="K82" s="35">
        <v>83350</v>
      </c>
      <c r="L82" s="35">
        <v>84000</v>
      </c>
      <c r="M82" s="35">
        <v>84600</v>
      </c>
      <c r="N82" s="35">
        <v>85000</v>
      </c>
      <c r="O82" s="35">
        <v>85500</v>
      </c>
      <c r="P82" s="35">
        <v>85800</v>
      </c>
      <c r="Q82" s="35">
        <v>86100</v>
      </c>
      <c r="R82" s="35">
        <v>86400</v>
      </c>
      <c r="S82" s="35">
        <v>86700</v>
      </c>
      <c r="T82" s="35">
        <v>87000</v>
      </c>
      <c r="U82" s="35">
        <v>87300</v>
      </c>
      <c r="V82" s="35">
        <v>87600</v>
      </c>
      <c r="W82" s="35">
        <v>87900</v>
      </c>
      <c r="X82" s="35">
        <v>88300</v>
      </c>
      <c r="Y82" s="35">
        <v>88800</v>
      </c>
      <c r="Z82" s="35">
        <v>90900</v>
      </c>
    </row>
    <row r="83" spans="1:26" ht="12.75">
      <c r="A83" s="40" t="s">
        <v>15</v>
      </c>
      <c r="B83">
        <v>15</v>
      </c>
      <c r="C83">
        <v>1000</v>
      </c>
      <c r="D83" s="35">
        <v>84644.5</v>
      </c>
      <c r="E83" s="35">
        <v>3240.2637329481468</v>
      </c>
      <c r="F83" s="35">
        <v>71100</v>
      </c>
      <c r="G83" s="35">
        <v>78000</v>
      </c>
      <c r="H83" s="35">
        <v>80280</v>
      </c>
      <c r="I83" s="35">
        <v>81600</v>
      </c>
      <c r="J83" s="35">
        <v>82500</v>
      </c>
      <c r="K83" s="35">
        <v>83100</v>
      </c>
      <c r="L83" s="35">
        <v>83700</v>
      </c>
      <c r="M83" s="35">
        <v>84300</v>
      </c>
      <c r="N83" s="35">
        <v>84600</v>
      </c>
      <c r="O83" s="35">
        <v>84900</v>
      </c>
      <c r="P83" s="35">
        <v>85300</v>
      </c>
      <c r="Q83" s="35">
        <v>85645</v>
      </c>
      <c r="R83" s="35">
        <v>86100</v>
      </c>
      <c r="S83" s="35">
        <v>86300</v>
      </c>
      <c r="T83" s="35">
        <v>86700</v>
      </c>
      <c r="U83" s="35">
        <v>87000</v>
      </c>
      <c r="V83" s="35">
        <v>87300</v>
      </c>
      <c r="W83" s="35">
        <v>87600</v>
      </c>
      <c r="X83" s="35">
        <v>88100</v>
      </c>
      <c r="Y83" s="35">
        <v>88505</v>
      </c>
      <c r="Z83" s="35">
        <v>90400</v>
      </c>
    </row>
    <row r="84" spans="1:26" ht="12.75">
      <c r="A84" s="40" t="s">
        <v>15</v>
      </c>
      <c r="B84">
        <v>16</v>
      </c>
      <c r="C84">
        <v>1000</v>
      </c>
      <c r="D84" s="35">
        <v>84627.8</v>
      </c>
      <c r="E84" s="35">
        <v>3152.8411897156457</v>
      </c>
      <c r="F84" s="35">
        <v>71700</v>
      </c>
      <c r="G84" s="35">
        <v>78000</v>
      </c>
      <c r="H84" s="35">
        <v>80100</v>
      </c>
      <c r="I84" s="35">
        <v>81300</v>
      </c>
      <c r="J84" s="35">
        <v>82200</v>
      </c>
      <c r="K84" s="35">
        <v>83100</v>
      </c>
      <c r="L84" s="35">
        <v>83700</v>
      </c>
      <c r="M84" s="35">
        <v>84300</v>
      </c>
      <c r="N84" s="35">
        <v>84600</v>
      </c>
      <c r="O84" s="35">
        <v>84900</v>
      </c>
      <c r="P84" s="35">
        <v>85200</v>
      </c>
      <c r="Q84" s="35">
        <v>85600</v>
      </c>
      <c r="R84" s="35">
        <v>85900</v>
      </c>
      <c r="S84" s="35">
        <v>86100</v>
      </c>
      <c r="T84" s="35">
        <v>86400</v>
      </c>
      <c r="U84" s="35">
        <v>86900</v>
      </c>
      <c r="V84" s="35">
        <v>87100</v>
      </c>
      <c r="W84" s="35">
        <v>87515</v>
      </c>
      <c r="X84" s="35">
        <v>88000</v>
      </c>
      <c r="Y84" s="35">
        <v>88505</v>
      </c>
      <c r="Z84" s="35">
        <v>91200</v>
      </c>
    </row>
    <row r="85" spans="1:26" ht="12.75">
      <c r="A85" s="40" t="s">
        <v>15</v>
      </c>
      <c r="B85">
        <v>17</v>
      </c>
      <c r="C85">
        <v>1000</v>
      </c>
      <c r="D85" s="35">
        <v>84851.8</v>
      </c>
      <c r="E85" s="35">
        <v>3160.146085750354</v>
      </c>
      <c r="F85" s="35">
        <v>71100</v>
      </c>
      <c r="G85" s="35">
        <v>78300</v>
      </c>
      <c r="H85" s="35">
        <v>80400</v>
      </c>
      <c r="I85" s="35">
        <v>81600</v>
      </c>
      <c r="J85" s="35">
        <v>82500</v>
      </c>
      <c r="K85" s="35">
        <v>83375</v>
      </c>
      <c r="L85" s="35">
        <v>84000</v>
      </c>
      <c r="M85" s="35">
        <v>84400</v>
      </c>
      <c r="N85" s="35">
        <v>84900</v>
      </c>
      <c r="O85" s="35">
        <v>85200</v>
      </c>
      <c r="P85" s="35">
        <v>85500</v>
      </c>
      <c r="Q85" s="35">
        <v>85800</v>
      </c>
      <c r="R85" s="35">
        <v>86100</v>
      </c>
      <c r="S85" s="35">
        <v>86500</v>
      </c>
      <c r="T85" s="35">
        <v>86800</v>
      </c>
      <c r="U85" s="35">
        <v>87100</v>
      </c>
      <c r="V85" s="35">
        <v>87400</v>
      </c>
      <c r="W85" s="35">
        <v>87800</v>
      </c>
      <c r="X85" s="35">
        <v>88200</v>
      </c>
      <c r="Y85" s="35">
        <v>88700</v>
      </c>
      <c r="Z85" s="35">
        <v>90900</v>
      </c>
    </row>
    <row r="86" spans="1:26" ht="12.75">
      <c r="A86" s="40" t="s">
        <v>15</v>
      </c>
      <c r="B86">
        <v>18</v>
      </c>
      <c r="C86">
        <v>1000</v>
      </c>
      <c r="D86" s="35">
        <v>84564.2</v>
      </c>
      <c r="E86" s="35">
        <v>3120.2298303481098</v>
      </c>
      <c r="F86" s="35">
        <v>71100</v>
      </c>
      <c r="G86" s="35">
        <v>78300</v>
      </c>
      <c r="H86" s="35">
        <v>80400</v>
      </c>
      <c r="I86" s="35">
        <v>81600</v>
      </c>
      <c r="J86" s="35">
        <v>82200</v>
      </c>
      <c r="K86" s="35">
        <v>83000</v>
      </c>
      <c r="L86" s="35">
        <v>83600</v>
      </c>
      <c r="M86" s="35">
        <v>84100</v>
      </c>
      <c r="N86" s="35">
        <v>84600</v>
      </c>
      <c r="O86" s="35">
        <v>84900</v>
      </c>
      <c r="P86" s="35">
        <v>85200</v>
      </c>
      <c r="Q86" s="35">
        <v>85500</v>
      </c>
      <c r="R86" s="35">
        <v>85800</v>
      </c>
      <c r="S86" s="35">
        <v>86100</v>
      </c>
      <c r="T86" s="35">
        <v>86400</v>
      </c>
      <c r="U86" s="35">
        <v>86800</v>
      </c>
      <c r="V86" s="35">
        <v>87100</v>
      </c>
      <c r="W86" s="35">
        <v>87500</v>
      </c>
      <c r="X86" s="35">
        <v>87910</v>
      </c>
      <c r="Y86" s="35">
        <v>88500</v>
      </c>
      <c r="Z86" s="35">
        <v>90400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Ruszczynski</dc:creator>
  <cp:keywords/>
  <dc:description/>
  <cp:lastModifiedBy>jecks</cp:lastModifiedBy>
  <cp:lastPrinted>2003-01-02T21:39:36Z</cp:lastPrinted>
  <dcterms:created xsi:type="dcterms:W3CDTF">1997-11-25T21:41:53Z</dcterms:created>
  <dcterms:modified xsi:type="dcterms:W3CDTF">2016-05-17T21:08:28Z</dcterms:modified>
  <cp:category/>
  <cp:version/>
  <cp:contentType/>
  <cp:contentStatus/>
</cp:coreProperties>
</file>