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60" windowHeight="12195" activeTab="0"/>
  </bookViews>
  <sheets>
    <sheet name="Values" sheetId="1" r:id="rId1"/>
    <sheet name="Formulas" sheetId="2" r:id="rId2"/>
    <sheet name="Simulation Output 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<sst xmlns="http://schemas.openxmlformats.org/spreadsheetml/2006/main" count="95" uniqueCount="63">
  <si>
    <t>Import</t>
  </si>
  <si>
    <t>Generators Used</t>
  </si>
  <si>
    <t>Generators</t>
  </si>
  <si>
    <t>Capacity (MW)</t>
  </si>
  <si>
    <t>Variable Cost ($1000)</t>
  </si>
  <si>
    <t>Fixed Cost ($1000)</t>
  </si>
  <si>
    <t>Power Supply</t>
  </si>
  <si>
    <t>Expected Municipal Demand (MW)</t>
  </si>
  <si>
    <t>Maximum Industrial Demand (MW)</t>
  </si>
  <si>
    <t>Minimum Industrial Demand (MW)</t>
  </si>
  <si>
    <t>Standard Deviation of Municipal Demand (MW)</t>
  </si>
  <si>
    <t>Cost per kWh</t>
  </si>
  <si>
    <t>Selling price per kWh</t>
  </si>
  <si>
    <t>Municipal demand (MW)</t>
  </si>
  <si>
    <t>Industrial Demand (MW)</t>
  </si>
  <si>
    <t>Generator Total Capacity (MW)</t>
  </si>
  <si>
    <t>Total Demand (MW)</t>
  </si>
  <si>
    <t>Power Generated/Purchased</t>
  </si>
  <si>
    <t>Startup Cost ($1000's)</t>
  </si>
  <si>
    <t>Total Cost ($1000)</t>
  </si>
  <si>
    <t>Revenue ($1000)</t>
  </si>
  <si>
    <t>Profit ($1000)</t>
  </si>
  <si>
    <t>YASAI Simulation Output</t>
  </si>
  <si>
    <t>Workbook</t>
  </si>
  <si>
    <t>powersupply.xls</t>
  </si>
  <si>
    <t>Sheet</t>
  </si>
  <si>
    <t>Values</t>
  </si>
  <si>
    <t>Start Date</t>
  </si>
  <si>
    <t>Start Time</t>
  </si>
  <si>
    <t>Run Time (h:mm:ss)</t>
  </si>
  <si>
    <t>Scenarios:</t>
  </si>
  <si>
    <t>Sample Size:</t>
  </si>
  <si>
    <t>Parameter</t>
  </si>
  <si>
    <t>Scenario</t>
  </si>
  <si>
    <t>Output Name</t>
  </si>
  <si>
    <t>Observations</t>
  </si>
  <si>
    <t>Mean</t>
  </si>
  <si>
    <t>Standard
Deviation</t>
  </si>
  <si>
    <t>Minimum</t>
  </si>
  <si>
    <t>5th
Percentile</t>
  </si>
  <si>
    <t>10th
Percentile</t>
  </si>
  <si>
    <t>15th
Percentile</t>
  </si>
  <si>
    <t>20th
Percentile</t>
  </si>
  <si>
    <t>25th
Percentile</t>
  </si>
  <si>
    <t>30th
Percentile</t>
  </si>
  <si>
    <t>35th
Percentile</t>
  </si>
  <si>
    <t>40th
Percentile</t>
  </si>
  <si>
    <t>45th
Percentile</t>
  </si>
  <si>
    <t>50th
Percentile</t>
  </si>
  <si>
    <t>55th
Percentile</t>
  </si>
  <si>
    <t>60th
Percentile</t>
  </si>
  <si>
    <t>65th
Percentile</t>
  </si>
  <si>
    <t>70th
Percentile</t>
  </si>
  <si>
    <t>75th
Percentile</t>
  </si>
  <si>
    <t>80th
Percentile</t>
  </si>
  <si>
    <t>85th
Percentile</t>
  </si>
  <si>
    <t>90th
Percentile</t>
  </si>
  <si>
    <t>95th
Percentile</t>
  </si>
  <si>
    <t>Maximum</t>
  </si>
  <si>
    <t>YASAI Version:</t>
  </si>
  <si>
    <t>Use Same Seed?</t>
  </si>
  <si>
    <t>Yes</t>
  </si>
  <si>
    <t>Random Number Seed: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</si>
</sst>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[$kr-41D]_-;\-* #,##0.00\ [$kr-41D]_-;_-* &quot;-&quot;??\ [$kr-41D]_-;_-@_-"/>
    <numFmt numFmtId="165" formatCode="0.0"/>
    <numFmt numFmtId="166" formatCode="0.000"/>
  </numFmts>
  <fonts count="41">
    <font>
      <sz val="10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/>
    </xf>
    <xf numFmtId="0" fontId="4" fillId="0" borderId="0" xfId="0" applyFont="1" applyAlignment="1">
      <alignment/>
    </xf>
    <xf numFmtId="44" fontId="1" fillId="34" borderId="11" xfId="44" applyFont="1" applyFill="1" applyBorder="1" applyAlignment="1">
      <alignment/>
    </xf>
    <xf numFmtId="44" fontId="1" fillId="34" borderId="12" xfId="44" applyFont="1" applyFill="1" applyBorder="1" applyAlignment="1">
      <alignment horizontal="right"/>
    </xf>
    <xf numFmtId="4" fontId="1" fillId="35" borderId="13" xfId="44" applyNumberFormat="1" applyFont="1" applyFill="1" applyBorder="1" applyAlignment="1">
      <alignment/>
    </xf>
    <xf numFmtId="44" fontId="1" fillId="34" borderId="14" xfId="44" applyFont="1" applyFill="1" applyBorder="1" applyAlignment="1">
      <alignment/>
    </xf>
    <xf numFmtId="1" fontId="1" fillId="36" borderId="15" xfId="44" applyNumberFormat="1" applyFont="1" applyFill="1" applyBorder="1" applyAlignment="1">
      <alignment/>
    </xf>
    <xf numFmtId="1" fontId="1" fillId="34" borderId="12" xfId="44" applyNumberFormat="1" applyFont="1" applyFill="1" applyBorder="1" applyAlignment="1">
      <alignment horizontal="center"/>
    </xf>
    <xf numFmtId="1" fontId="1" fillId="37" borderId="12" xfId="44" applyNumberFormat="1" applyFont="1" applyFill="1" applyBorder="1" applyAlignment="1">
      <alignment horizontal="center"/>
    </xf>
    <xf numFmtId="0" fontId="1" fillId="37" borderId="12" xfId="0" applyFont="1" applyFill="1" applyBorder="1" applyAlignment="1">
      <alignment horizontal="center"/>
    </xf>
    <xf numFmtId="0" fontId="1" fillId="37" borderId="16" xfId="0" applyFont="1" applyFill="1" applyBorder="1" applyAlignment="1">
      <alignment horizontal="center"/>
    </xf>
    <xf numFmtId="1" fontId="1" fillId="0" borderId="0" xfId="44" applyNumberFormat="1" applyFont="1" applyFill="1" applyBorder="1" applyAlignment="1">
      <alignment/>
    </xf>
    <xf numFmtId="2" fontId="1" fillId="38" borderId="11" xfId="0" applyNumberFormat="1" applyFont="1" applyFill="1" applyBorder="1" applyAlignment="1">
      <alignment/>
    </xf>
    <xf numFmtId="2" fontId="1" fillId="38" borderId="16" xfId="0" applyNumberFormat="1" applyFont="1" applyFill="1" applyBorder="1" applyAlignment="1">
      <alignment/>
    </xf>
    <xf numFmtId="44" fontId="1" fillId="34" borderId="12" xfId="44" applyFont="1" applyFill="1" applyBorder="1" applyAlignment="1">
      <alignment/>
    </xf>
    <xf numFmtId="1" fontId="1" fillId="0" borderId="17" xfId="0" applyNumberFormat="1" applyFont="1" applyFill="1" applyBorder="1" applyAlignment="1">
      <alignment/>
    </xf>
    <xf numFmtId="2" fontId="1" fillId="0" borderId="18" xfId="0" applyNumberFormat="1" applyFont="1" applyBorder="1" applyAlignment="1">
      <alignment/>
    </xf>
    <xf numFmtId="2" fontId="1" fillId="0" borderId="19" xfId="0" applyNumberFormat="1" applyFont="1" applyFill="1" applyBorder="1" applyAlignment="1">
      <alignment/>
    </xf>
    <xf numFmtId="0" fontId="1" fillId="0" borderId="20" xfId="0" applyFont="1" applyBorder="1" applyAlignment="1">
      <alignment/>
    </xf>
    <xf numFmtId="2" fontId="1" fillId="0" borderId="20" xfId="0" applyNumberFormat="1" applyFont="1" applyFill="1" applyBorder="1" applyAlignment="1">
      <alignment/>
    </xf>
    <xf numFmtId="44" fontId="1" fillId="0" borderId="19" xfId="44" applyFont="1" applyFill="1" applyBorder="1" applyAlignment="1">
      <alignment/>
    </xf>
    <xf numFmtId="44" fontId="1" fillId="0" borderId="21" xfId="44" applyFont="1" applyFill="1" applyBorder="1" applyAlignment="1">
      <alignment/>
    </xf>
    <xf numFmtId="44" fontId="1" fillId="0" borderId="22" xfId="44" applyFont="1" applyFill="1" applyBorder="1" applyAlignment="1">
      <alignment/>
    </xf>
    <xf numFmtId="2" fontId="1" fillId="0" borderId="0" xfId="0" applyNumberFormat="1" applyFont="1" applyAlignment="1">
      <alignment horizontal="left"/>
    </xf>
    <xf numFmtId="44" fontId="1" fillId="0" borderId="0" xfId="0" applyNumberFormat="1" applyFont="1" applyBorder="1" applyAlignment="1">
      <alignment/>
    </xf>
    <xf numFmtId="44" fontId="1" fillId="0" borderId="0" xfId="44" applyFont="1" applyFill="1" applyBorder="1" applyAlignment="1">
      <alignment/>
    </xf>
    <xf numFmtId="44" fontId="1" fillId="39" borderId="14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19" fontId="0" fillId="0" borderId="0" xfId="0" applyNumberFormat="1" applyAlignment="1">
      <alignment horizontal="left"/>
    </xf>
    <xf numFmtId="21" fontId="0" fillId="0" borderId="0" xfId="0" applyNumberForma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166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40" borderId="23" xfId="0" applyNumberFormat="1" applyFill="1" applyBorder="1" applyAlignment="1">
      <alignment/>
    </xf>
    <xf numFmtId="0" fontId="0" fillId="40" borderId="24" xfId="0" applyFill="1" applyBorder="1" applyAlignment="1">
      <alignment/>
    </xf>
    <xf numFmtId="166" fontId="0" fillId="40" borderId="24" xfId="0" applyNumberFormat="1" applyFill="1" applyBorder="1" applyAlignment="1">
      <alignment/>
    </xf>
    <xf numFmtId="166" fontId="0" fillId="40" borderId="25" xfId="0" applyNumberFormat="1" applyFill="1" applyBorder="1" applyAlignment="1">
      <alignment/>
    </xf>
    <xf numFmtId="0" fontId="0" fillId="40" borderId="23" xfId="0" applyFill="1" applyBorder="1" applyAlignment="1">
      <alignment horizontal="center"/>
    </xf>
    <xf numFmtId="0" fontId="0" fillId="40" borderId="25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190500</xdr:rowOff>
    </xdr:from>
    <xdr:to>
      <xdr:col>4</xdr:col>
      <xdr:colOff>0</xdr:colOff>
      <xdr:row>11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4391025" y="2019300"/>
          <a:ext cx="9715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190500</xdr:rowOff>
    </xdr:from>
    <xdr:to>
      <xdr:col>4</xdr:col>
      <xdr:colOff>0</xdr:colOff>
      <xdr:row>11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2847975" y="2019300"/>
          <a:ext cx="6381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819150</xdr:colOff>
      <xdr:row>10</xdr:row>
      <xdr:rowOff>38100</xdr:rowOff>
    </xdr:from>
    <xdr:to>
      <xdr:col>5</xdr:col>
      <xdr:colOff>209550</xdr:colOff>
      <xdr:row>14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105150" y="1657350"/>
          <a:ext cx="1971675" cy="714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best average profit appears to be obtained using 7 generators (scenario 5).</a:t>
          </a:r>
        </a:p>
      </xdr:txBody>
    </xdr:sp>
    <xdr:clientData/>
  </xdr:twoCellAnchor>
  <xdr:twoCellAnchor>
    <xdr:from>
      <xdr:col>2</xdr:col>
      <xdr:colOff>0</xdr:colOff>
      <xdr:row>12</xdr:row>
      <xdr:rowOff>76200</xdr:rowOff>
    </xdr:from>
    <xdr:to>
      <xdr:col>2</xdr:col>
      <xdr:colOff>819150</xdr:colOff>
      <xdr:row>16</xdr:row>
      <xdr:rowOff>57150</xdr:rowOff>
    </xdr:to>
    <xdr:sp>
      <xdr:nvSpPr>
        <xdr:cNvPr id="2" name="Straight Arrow Connector 3"/>
        <xdr:cNvSpPr>
          <a:spLocks/>
        </xdr:cNvSpPr>
      </xdr:nvSpPr>
      <xdr:spPr>
        <a:xfrm flipH="1">
          <a:off x="2286000" y="2019300"/>
          <a:ext cx="819150" cy="638175"/>
        </a:xfrm>
        <a:prstGeom prst="straightConnector1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14</xdr:row>
      <xdr:rowOff>123825</xdr:rowOff>
    </xdr:from>
    <xdr:to>
      <xdr:col>2</xdr:col>
      <xdr:colOff>828675</xdr:colOff>
      <xdr:row>25</xdr:row>
      <xdr:rowOff>152400</xdr:rowOff>
    </xdr:to>
    <xdr:sp>
      <xdr:nvSpPr>
        <xdr:cNvPr id="3" name="Straight Arrow Connector 4"/>
        <xdr:cNvSpPr>
          <a:spLocks/>
        </xdr:cNvSpPr>
      </xdr:nvSpPr>
      <xdr:spPr>
        <a:xfrm flipH="1">
          <a:off x="2324100" y="2390775"/>
          <a:ext cx="790575" cy="1990725"/>
        </a:xfrm>
        <a:prstGeom prst="straightConnector1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NT\Profiles\Administrator\Application%20Data\Microsoft\AddIns\YASAI.xla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ecks\Downloads\Yasai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ASAI Blank 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YASAI Blank Sheet"/>
    </sheetNames>
    <definedNames>
      <definedName name="genNormal"/>
      <definedName name="genUniform"/>
      <definedName name="simOutput"/>
      <definedName name="simparameter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tabSelected="1" zoomScalePageLayoutView="0" workbookViewId="0" topLeftCell="A1">
      <selection activeCell="B12" sqref="B12"/>
    </sheetView>
  </sheetViews>
  <sheetFormatPr defaultColWidth="9.140625" defaultRowHeight="12.75"/>
  <cols>
    <col min="1" max="1" width="51.57421875" style="2" bestFit="1" customWidth="1"/>
    <col min="2" max="2" width="14.28125" style="2" bestFit="1" customWidth="1"/>
    <col min="3" max="3" width="11.00390625" style="2" bestFit="1" customWidth="1"/>
    <col min="4" max="4" width="3.57421875" style="2" customWidth="1"/>
    <col min="5" max="5" width="3.7109375" style="2" bestFit="1" customWidth="1"/>
    <col min="6" max="6" width="17.00390625" style="2" customWidth="1"/>
    <col min="7" max="16384" width="9.140625" style="2" customWidth="1"/>
  </cols>
  <sheetData>
    <row r="1" ht="18">
      <c r="A1" s="5" t="s">
        <v>6</v>
      </c>
    </row>
    <row r="2" spans="2:6" s="1" customFormat="1" ht="15.75">
      <c r="B2" s="3" t="s">
        <v>2</v>
      </c>
      <c r="C2" s="3" t="s">
        <v>0</v>
      </c>
      <c r="F2"/>
    </row>
    <row r="3" spans="1:6" ht="15.75">
      <c r="A3" s="2" t="s">
        <v>11</v>
      </c>
      <c r="B3" s="6">
        <v>0.05</v>
      </c>
      <c r="C3" s="9">
        <v>0.12</v>
      </c>
      <c r="E3" s="4">
        <v>3</v>
      </c>
      <c r="F3"/>
    </row>
    <row r="4" spans="1:6" ht="15.75">
      <c r="A4" s="2" t="s">
        <v>12</v>
      </c>
      <c r="B4" s="18">
        <v>0.1</v>
      </c>
      <c r="C4" s="8"/>
      <c r="E4" s="4">
        <f aca="true" t="shared" si="0" ref="E4:E10">E3+1</f>
        <v>4</v>
      </c>
      <c r="F4"/>
    </row>
    <row r="5" spans="1:6" ht="15.75">
      <c r="A5" s="2" t="s">
        <v>18</v>
      </c>
      <c r="B5" s="7">
        <v>7</v>
      </c>
      <c r="C5"/>
      <c r="E5" s="4">
        <f t="shared" si="0"/>
        <v>5</v>
      </c>
      <c r="F5"/>
    </row>
    <row r="6" spans="1:6" ht="15.75">
      <c r="A6" s="2" t="s">
        <v>3</v>
      </c>
      <c r="B6" s="11">
        <v>200</v>
      </c>
      <c r="C6"/>
      <c r="E6" s="4">
        <f t="shared" si="0"/>
        <v>6</v>
      </c>
      <c r="F6"/>
    </row>
    <row r="7" spans="1:6" ht="15.75">
      <c r="A7" s="2" t="s">
        <v>7</v>
      </c>
      <c r="B7" s="12">
        <v>1000</v>
      </c>
      <c r="E7" s="4">
        <f t="shared" si="0"/>
        <v>7</v>
      </c>
      <c r="F7"/>
    </row>
    <row r="8" spans="1:6" ht="15.75">
      <c r="A8" s="2" t="s">
        <v>10</v>
      </c>
      <c r="B8" s="12">
        <v>200</v>
      </c>
      <c r="E8" s="4">
        <f t="shared" si="0"/>
        <v>8</v>
      </c>
      <c r="F8"/>
    </row>
    <row r="9" spans="1:6" ht="15.75">
      <c r="A9" s="2" t="s">
        <v>9</v>
      </c>
      <c r="B9" s="13">
        <v>300</v>
      </c>
      <c r="E9" s="4">
        <f t="shared" si="0"/>
        <v>9</v>
      </c>
      <c r="F9"/>
    </row>
    <row r="10" spans="1:6" ht="15.75">
      <c r="A10" s="2" t="s">
        <v>8</v>
      </c>
      <c r="B10" s="14">
        <v>500</v>
      </c>
      <c r="E10" s="4">
        <f t="shared" si="0"/>
        <v>10</v>
      </c>
      <c r="F10"/>
    </row>
    <row r="11" spans="3:6" ht="16.5" thickBot="1">
      <c r="C11"/>
      <c r="E11"/>
      <c r="F11"/>
    </row>
    <row r="12" spans="1:6" ht="16.5" thickBot="1">
      <c r="A12" s="2" t="s">
        <v>1</v>
      </c>
      <c r="B12" s="10">
        <f>[2]!simparameter(E3:E10,A12)</f>
        <v>8</v>
      </c>
      <c r="C12"/>
      <c r="E12"/>
      <c r="F12"/>
    </row>
    <row r="13" spans="2:6" ht="15.75">
      <c r="B13" s="15"/>
      <c r="C13"/>
      <c r="E13"/>
      <c r="F13"/>
    </row>
    <row r="14" spans="1:6" ht="15.75">
      <c r="A14" s="2" t="s">
        <v>13</v>
      </c>
      <c r="B14" s="16">
        <f>[2]!genNormal(B7,B8)</f>
        <v>1043.2841568878152</v>
      </c>
      <c r="C14"/>
      <c r="E14"/>
      <c r="F14"/>
    </row>
    <row r="15" spans="1:6" ht="15.75">
      <c r="A15" s="2" t="s">
        <v>14</v>
      </c>
      <c r="B15" s="17">
        <f>[2]!genUniform(B9,B10)</f>
        <v>438.72629102670334</v>
      </c>
      <c r="E15"/>
      <c r="F15"/>
    </row>
    <row r="16" spans="3:6" ht="15.75">
      <c r="C16"/>
      <c r="E16"/>
      <c r="F16"/>
    </row>
    <row r="17" spans="1:7" ht="15.75">
      <c r="A17" s="2" t="s">
        <v>15</v>
      </c>
      <c r="B17" s="19">
        <f>B12*B6</f>
        <v>1600</v>
      </c>
      <c r="C17" s="20"/>
      <c r="E17"/>
      <c r="F17"/>
      <c r="G17"/>
    </row>
    <row r="18" spans="1:7" ht="15.75">
      <c r="A18" s="2" t="s">
        <v>16</v>
      </c>
      <c r="B18" s="21">
        <f>B14+B15</f>
        <v>1482.0104479145186</v>
      </c>
      <c r="C18" s="22"/>
      <c r="D18" s="1"/>
      <c r="E18"/>
      <c r="F18"/>
      <c r="G18"/>
    </row>
    <row r="19" spans="1:7" ht="15.75">
      <c r="A19" s="2" t="s">
        <v>17</v>
      </c>
      <c r="B19" s="21">
        <f>MIN(B18,B17)</f>
        <v>1482.0104479145186</v>
      </c>
      <c r="C19" s="23">
        <f>B18-B19</f>
        <v>0</v>
      </c>
      <c r="E19"/>
      <c r="F19"/>
      <c r="G19"/>
    </row>
    <row r="20" spans="1:7" ht="15.75">
      <c r="A20" s="2" t="s">
        <v>5</v>
      </c>
      <c r="B20" s="24">
        <f>B12*B5</f>
        <v>56</v>
      </c>
      <c r="C20" s="23"/>
      <c r="E20"/>
      <c r="F20"/>
      <c r="G20"/>
    </row>
    <row r="21" spans="1:7" ht="15.75">
      <c r="A21" s="2" t="s">
        <v>4</v>
      </c>
      <c r="B21" s="25">
        <f>B19*B3</f>
        <v>74.10052239572593</v>
      </c>
      <c r="C21" s="26">
        <f>C19*C3</f>
        <v>0</v>
      </c>
      <c r="D21"/>
      <c r="E21"/>
      <c r="F21"/>
      <c r="G21"/>
    </row>
    <row r="22" spans="1:7" ht="15.75">
      <c r="A22"/>
      <c r="B22"/>
      <c r="C22"/>
      <c r="D22"/>
      <c r="E22"/>
      <c r="F22"/>
      <c r="G22"/>
    </row>
    <row r="23" spans="1:7" ht="15.75">
      <c r="A23" s="27" t="s">
        <v>20</v>
      </c>
      <c r="B23" s="28">
        <f>B4*B18</f>
        <v>148.20104479145186</v>
      </c>
      <c r="C23"/>
      <c r="D23"/>
      <c r="E23"/>
      <c r="F23"/>
      <c r="G23"/>
    </row>
    <row r="24" spans="1:7" ht="15.75">
      <c r="A24" s="27" t="s">
        <v>19</v>
      </c>
      <c r="B24" s="29">
        <f>B20+B21+C21</f>
        <v>130.10052239572593</v>
      </c>
      <c r="C24"/>
      <c r="D24"/>
      <c r="E24"/>
      <c r="F24"/>
      <c r="G24"/>
    </row>
    <row r="25" spans="1:7" ht="15.75">
      <c r="A25" s="2" t="s">
        <v>21</v>
      </c>
      <c r="B25" s="30">
        <f>[2]!simOutput(B23-B24,A25)</f>
        <v>18.100522395725932</v>
      </c>
      <c r="C25"/>
      <c r="D25"/>
      <c r="E25"/>
      <c r="F25"/>
      <c r="G25"/>
    </row>
    <row r="26" spans="1:7" ht="15.75">
      <c r="A26"/>
      <c r="B26"/>
      <c r="C26"/>
      <c r="D26"/>
      <c r="E26"/>
      <c r="F26"/>
      <c r="G26"/>
    </row>
    <row r="27" spans="1:7" ht="15.75">
      <c r="A27"/>
      <c r="B27"/>
      <c r="C27"/>
      <c r="D27"/>
      <c r="E27"/>
      <c r="F27"/>
      <c r="G27"/>
    </row>
    <row r="28" spans="1:2" ht="15.75">
      <c r="A28"/>
      <c r="B28"/>
    </row>
  </sheetData>
  <sheetProtection/>
  <printOptions gridLines="1" headings="1" horizontalCentered="1" verticalCentered="1"/>
  <pageMargins left="0.75" right="0.75" top="1" bottom="1" header="0.5" footer="0.5"/>
  <pageSetup fitToHeight="1" fitToWidth="1" horizontalDpi="200" verticalDpi="2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showFormulas="1" zoomScalePageLayoutView="0" workbookViewId="0" topLeftCell="A2">
      <selection activeCell="F18" sqref="F18"/>
    </sheetView>
  </sheetViews>
  <sheetFormatPr defaultColWidth="9.140625" defaultRowHeight="12.75"/>
  <cols>
    <col min="1" max="1" width="26.57421875" style="2" bestFit="1" customWidth="1"/>
    <col min="2" max="2" width="16.140625" style="2" bestFit="1" customWidth="1"/>
    <col min="3" max="3" width="6.00390625" style="2" bestFit="1" customWidth="1"/>
    <col min="4" max="4" width="3.57421875" style="2" customWidth="1"/>
    <col min="5" max="5" width="3.7109375" style="2" bestFit="1" customWidth="1"/>
    <col min="6" max="6" width="17.00390625" style="2" customWidth="1"/>
    <col min="7" max="16384" width="9.140625" style="2" customWidth="1"/>
  </cols>
  <sheetData>
    <row r="1" ht="18">
      <c r="A1" s="5" t="s">
        <v>6</v>
      </c>
    </row>
    <row r="2" spans="2:6" s="1" customFormat="1" ht="15.75">
      <c r="B2" s="3" t="s">
        <v>2</v>
      </c>
      <c r="C2" s="3" t="s">
        <v>0</v>
      </c>
      <c r="F2"/>
    </row>
    <row r="3" spans="1:6" ht="15.75">
      <c r="A3" s="2" t="s">
        <v>11</v>
      </c>
      <c r="B3" s="6">
        <v>0.05</v>
      </c>
      <c r="C3" s="9">
        <v>0.12</v>
      </c>
      <c r="E3" s="4">
        <v>3</v>
      </c>
      <c r="F3"/>
    </row>
    <row r="4" spans="1:6" ht="15.75">
      <c r="A4" s="2" t="s">
        <v>12</v>
      </c>
      <c r="B4" s="18">
        <v>0.1</v>
      </c>
      <c r="C4" s="8"/>
      <c r="E4" s="4">
        <f aca="true" t="shared" si="0" ref="E4:E10">E3+1</f>
        <v>4</v>
      </c>
      <c r="F4"/>
    </row>
    <row r="5" spans="1:6" ht="15.75">
      <c r="A5" s="2" t="s">
        <v>18</v>
      </c>
      <c r="B5" s="7">
        <v>7</v>
      </c>
      <c r="C5"/>
      <c r="E5" s="4">
        <f t="shared" si="0"/>
        <v>5</v>
      </c>
      <c r="F5"/>
    </row>
    <row r="6" spans="1:6" ht="15.75">
      <c r="A6" s="2" t="s">
        <v>3</v>
      </c>
      <c r="B6" s="11">
        <v>200</v>
      </c>
      <c r="C6"/>
      <c r="E6" s="4">
        <f t="shared" si="0"/>
        <v>6</v>
      </c>
      <c r="F6"/>
    </row>
    <row r="7" spans="1:6" ht="15.75">
      <c r="A7" s="2" t="s">
        <v>7</v>
      </c>
      <c r="B7" s="12">
        <v>1000</v>
      </c>
      <c r="E7" s="4">
        <f t="shared" si="0"/>
        <v>7</v>
      </c>
      <c r="F7"/>
    </row>
    <row r="8" spans="1:6" ht="15.75">
      <c r="A8" s="2" t="s">
        <v>10</v>
      </c>
      <c r="B8" s="12">
        <v>200</v>
      </c>
      <c r="E8" s="4">
        <f t="shared" si="0"/>
        <v>8</v>
      </c>
      <c r="F8"/>
    </row>
    <row r="9" spans="1:6" ht="15.75">
      <c r="A9" s="2" t="s">
        <v>9</v>
      </c>
      <c r="B9" s="13">
        <v>300</v>
      </c>
      <c r="E9" s="4">
        <f t="shared" si="0"/>
        <v>9</v>
      </c>
      <c r="F9"/>
    </row>
    <row r="10" spans="1:6" ht="15.75">
      <c r="A10" s="2" t="s">
        <v>8</v>
      </c>
      <c r="B10" s="14">
        <v>500</v>
      </c>
      <c r="E10" s="4">
        <f t="shared" si="0"/>
        <v>10</v>
      </c>
      <c r="F10"/>
    </row>
    <row r="11" spans="3:6" ht="16.5" thickBot="1">
      <c r="C11"/>
      <c r="E11"/>
      <c r="F11"/>
    </row>
    <row r="12" spans="1:6" ht="16.5" thickBot="1">
      <c r="A12" s="2" t="s">
        <v>1</v>
      </c>
      <c r="B12" s="10">
        <f>[2]!simparameter(E3:E10,A12)</f>
        <v>8</v>
      </c>
      <c r="C12"/>
      <c r="E12"/>
      <c r="F12"/>
    </row>
    <row r="13" spans="2:6" ht="15.75">
      <c r="B13" s="15"/>
      <c r="C13"/>
      <c r="E13"/>
      <c r="F13"/>
    </row>
    <row r="14" spans="1:6" ht="15.75">
      <c r="A14" s="2" t="s">
        <v>13</v>
      </c>
      <c r="B14" s="16">
        <f>[2]!genNormal(B7,B8)</f>
        <v>1179.0889725109041</v>
      </c>
      <c r="C14"/>
      <c r="E14"/>
      <c r="F14"/>
    </row>
    <row r="15" spans="1:6" ht="15.75">
      <c r="A15" s="2" t="s">
        <v>14</v>
      </c>
      <c r="B15" s="17">
        <f>[2]!genUniform(B9,B10)</f>
        <v>449.09830945833795</v>
      </c>
      <c r="E15"/>
      <c r="F15"/>
    </row>
    <row r="16" spans="3:6" ht="15.75">
      <c r="C16"/>
      <c r="E16"/>
      <c r="F16"/>
    </row>
    <row r="17" spans="1:7" ht="15.75">
      <c r="A17" s="2" t="s">
        <v>15</v>
      </c>
      <c r="B17" s="19">
        <f>B12*B6</f>
        <v>1600</v>
      </c>
      <c r="C17" s="20"/>
      <c r="E17"/>
      <c r="F17"/>
      <c r="G17"/>
    </row>
    <row r="18" spans="1:7" ht="15.75">
      <c r="A18" s="2" t="s">
        <v>16</v>
      </c>
      <c r="B18" s="21">
        <f>B14+B15</f>
        <v>1628.1872819692421</v>
      </c>
      <c r="C18" s="22"/>
      <c r="D18" s="1"/>
      <c r="E18"/>
      <c r="F18"/>
      <c r="G18"/>
    </row>
    <row r="19" spans="1:7" ht="15.75">
      <c r="A19" s="2" t="s">
        <v>17</v>
      </c>
      <c r="B19" s="21">
        <f>MIN(B18,B17)</f>
        <v>1600</v>
      </c>
      <c r="C19" s="23">
        <f>B18-B19</f>
        <v>28.18728196924212</v>
      </c>
      <c r="E19"/>
      <c r="F19"/>
      <c r="G19"/>
    </row>
    <row r="20" spans="1:7" ht="15.75">
      <c r="A20" s="2" t="s">
        <v>5</v>
      </c>
      <c r="B20" s="24">
        <f>B12*B5</f>
        <v>56</v>
      </c>
      <c r="C20" s="23"/>
      <c r="E20"/>
      <c r="F20"/>
      <c r="G20"/>
    </row>
    <row r="21" spans="1:7" ht="15.75">
      <c r="A21" s="2" t="s">
        <v>4</v>
      </c>
      <c r="B21" s="25">
        <f>B19*B3</f>
        <v>80</v>
      </c>
      <c r="C21" s="26">
        <f>C19*C3</f>
        <v>3.3824738363090545</v>
      </c>
      <c r="D21"/>
      <c r="E21"/>
      <c r="F21"/>
      <c r="G21"/>
    </row>
    <row r="22" spans="1:7" ht="15.75">
      <c r="A22"/>
      <c r="B22"/>
      <c r="C22"/>
      <c r="D22"/>
      <c r="E22"/>
      <c r="F22"/>
      <c r="G22"/>
    </row>
    <row r="23" spans="1:7" ht="15.75">
      <c r="A23" s="27" t="s">
        <v>20</v>
      </c>
      <c r="B23" s="28">
        <f>B4*B18</f>
        <v>162.8187281969242</v>
      </c>
      <c r="C23"/>
      <c r="D23"/>
      <c r="E23"/>
      <c r="F23"/>
      <c r="G23"/>
    </row>
    <row r="24" spans="1:7" ht="15.75">
      <c r="A24" s="27" t="s">
        <v>19</v>
      </c>
      <c r="B24" s="29">
        <f>B20+B21+C21</f>
        <v>139.38247383630906</v>
      </c>
      <c r="C24"/>
      <c r="D24"/>
      <c r="E24"/>
      <c r="F24"/>
      <c r="G24"/>
    </row>
    <row r="25" spans="1:7" ht="15.75">
      <c r="A25" s="2" t="s">
        <v>21</v>
      </c>
      <c r="B25" s="30">
        <f>[2]!simOutput(B23-B24,A25)</f>
        <v>23.436254360615152</v>
      </c>
      <c r="C25"/>
      <c r="D25"/>
      <c r="E25"/>
      <c r="F25"/>
      <c r="G25"/>
    </row>
    <row r="26" spans="1:7" ht="15.75">
      <c r="A26"/>
      <c r="B26"/>
      <c r="C26"/>
      <c r="D26"/>
      <c r="E26"/>
      <c r="F26"/>
      <c r="G26"/>
    </row>
    <row r="27" spans="1:7" ht="15.75">
      <c r="A27"/>
      <c r="B27"/>
      <c r="C27"/>
      <c r="D27"/>
      <c r="E27"/>
      <c r="F27"/>
      <c r="G27"/>
    </row>
    <row r="28" spans="1:2" ht="15.75">
      <c r="A28"/>
      <c r="B28"/>
    </row>
  </sheetData>
  <sheetProtection/>
  <printOptions gridLines="1" headings="1" horizontalCentered="1" verticalCentered="1"/>
  <pageMargins left="0.75" right="0.75" top="1" bottom="1" header="0.5" footer="0.5"/>
  <pageSetup fitToHeight="1" fitToWidth="1" horizontalDpi="200" verticalDpi="2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0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19.140625" style="0" bestFit="1" customWidth="1"/>
    <col min="2" max="2" width="15.140625" style="0" bestFit="1" customWidth="1"/>
    <col min="3" max="3" width="22.57421875" style="0" bestFit="1" customWidth="1"/>
    <col min="4" max="4" width="6.57421875" style="0" bestFit="1" customWidth="1"/>
    <col min="5" max="5" width="9.57421875" style="0" bestFit="1" customWidth="1"/>
    <col min="6" max="6" width="9.421875" style="0" bestFit="1" customWidth="1"/>
    <col min="7" max="25" width="10.28125" style="0" bestFit="1" customWidth="1"/>
    <col min="26" max="26" width="10.00390625" style="0" bestFit="1" customWidth="1"/>
  </cols>
  <sheetData>
    <row r="1" spans="1:2" ht="12.75">
      <c r="A1" s="40" t="s">
        <v>22</v>
      </c>
      <c r="B1" s="41"/>
    </row>
    <row r="3" spans="1:4" ht="12.75">
      <c r="A3" s="31" t="s">
        <v>23</v>
      </c>
      <c r="B3" s="32" t="s">
        <v>24</v>
      </c>
      <c r="C3" s="31" t="s">
        <v>59</v>
      </c>
      <c r="D3">
        <v>2.6</v>
      </c>
    </row>
    <row r="4" spans="1:4" ht="12.75">
      <c r="A4" s="31" t="s">
        <v>25</v>
      </c>
      <c r="B4" s="32" t="s">
        <v>26</v>
      </c>
      <c r="C4" s="31" t="s">
        <v>60</v>
      </c>
      <c r="D4" t="s">
        <v>61</v>
      </c>
    </row>
    <row r="5" spans="1:4" ht="12.75">
      <c r="A5" s="31" t="s">
        <v>27</v>
      </c>
      <c r="B5" s="33">
        <v>42507</v>
      </c>
      <c r="C5" s="31" t="s">
        <v>62</v>
      </c>
      <c r="D5">
        <v>1</v>
      </c>
    </row>
    <row r="6" spans="1:2" ht="12.75">
      <c r="A6" s="31" t="s">
        <v>28</v>
      </c>
      <c r="B6" s="34">
        <v>0.7293981481481482</v>
      </c>
    </row>
    <row r="7" spans="1:2" ht="12.75">
      <c r="A7" s="31" t="s">
        <v>29</v>
      </c>
      <c r="B7" s="35">
        <v>2.3148148148148147E-05</v>
      </c>
    </row>
    <row r="8" spans="1:2" ht="12.75">
      <c r="A8" s="31" t="s">
        <v>30</v>
      </c>
      <c r="B8" s="32">
        <v>8</v>
      </c>
    </row>
    <row r="9" spans="1:2" ht="12.75">
      <c r="A9" s="31" t="s">
        <v>31</v>
      </c>
      <c r="B9" s="32">
        <v>1000</v>
      </c>
    </row>
    <row r="11" ht="12.75">
      <c r="B11" s="36" t="s">
        <v>32</v>
      </c>
    </row>
    <row r="12" spans="1:2" ht="12.75">
      <c r="A12" s="36" t="s">
        <v>33</v>
      </c>
      <c r="B12" s="37" t="s">
        <v>1</v>
      </c>
    </row>
    <row r="13" spans="1:2" ht="12.75">
      <c r="A13" s="37">
        <v>1</v>
      </c>
      <c r="B13">
        <v>3</v>
      </c>
    </row>
    <row r="14" spans="1:2" ht="12.75">
      <c r="A14" s="37">
        <v>2</v>
      </c>
      <c r="B14">
        <v>4</v>
      </c>
    </row>
    <row r="15" spans="1:2" ht="12.75">
      <c r="A15" s="37">
        <v>3</v>
      </c>
      <c r="B15">
        <v>5</v>
      </c>
    </row>
    <row r="16" spans="1:2" ht="13.5" thickBot="1">
      <c r="A16" s="37">
        <v>4</v>
      </c>
      <c r="B16">
        <v>6</v>
      </c>
    </row>
    <row r="17" spans="1:2" ht="13.5" thickBot="1">
      <c r="A17" s="47">
        <v>5</v>
      </c>
      <c r="B17" s="48">
        <v>7</v>
      </c>
    </row>
    <row r="18" spans="1:2" ht="12.75">
      <c r="A18" s="37">
        <v>6</v>
      </c>
      <c r="B18">
        <v>8</v>
      </c>
    </row>
    <row r="19" spans="1:2" ht="12.75">
      <c r="A19" s="37">
        <v>7</v>
      </c>
      <c r="B19">
        <v>9</v>
      </c>
    </row>
    <row r="20" spans="1:2" ht="12.75">
      <c r="A20" s="37">
        <v>8</v>
      </c>
      <c r="B20">
        <v>10</v>
      </c>
    </row>
    <row r="22" spans="1:26" ht="25.5">
      <c r="A22" s="36" t="s">
        <v>34</v>
      </c>
      <c r="B22" s="36" t="s">
        <v>33</v>
      </c>
      <c r="C22" s="36" t="s">
        <v>35</v>
      </c>
      <c r="D22" s="36" t="s">
        <v>36</v>
      </c>
      <c r="E22" s="38" t="s">
        <v>37</v>
      </c>
      <c r="F22" s="36" t="s">
        <v>38</v>
      </c>
      <c r="G22" s="38" t="s">
        <v>39</v>
      </c>
      <c r="H22" s="38" t="s">
        <v>40</v>
      </c>
      <c r="I22" s="38" t="s">
        <v>41</v>
      </c>
      <c r="J22" s="38" t="s">
        <v>42</v>
      </c>
      <c r="K22" s="38" t="s">
        <v>43</v>
      </c>
      <c r="L22" s="38" t="s">
        <v>44</v>
      </c>
      <c r="M22" s="38" t="s">
        <v>45</v>
      </c>
      <c r="N22" s="38" t="s">
        <v>46</v>
      </c>
      <c r="O22" s="38" t="s">
        <v>47</v>
      </c>
      <c r="P22" s="38" t="s">
        <v>48</v>
      </c>
      <c r="Q22" s="38" t="s">
        <v>49</v>
      </c>
      <c r="R22" s="38" t="s">
        <v>50</v>
      </c>
      <c r="S22" s="38" t="s">
        <v>51</v>
      </c>
      <c r="T22" s="38" t="s">
        <v>52</v>
      </c>
      <c r="U22" s="38" t="s">
        <v>53</v>
      </c>
      <c r="V22" s="38" t="s">
        <v>54</v>
      </c>
      <c r="W22" s="38" t="s">
        <v>55</v>
      </c>
      <c r="X22" s="38" t="s">
        <v>56</v>
      </c>
      <c r="Y22" s="38" t="s">
        <v>57</v>
      </c>
      <c r="Z22" s="36" t="s">
        <v>58</v>
      </c>
    </row>
    <row r="23" spans="1:26" ht="12.75">
      <c r="A23" s="42" t="s">
        <v>21</v>
      </c>
      <c r="B23">
        <v>1</v>
      </c>
      <c r="C23">
        <v>1000</v>
      </c>
      <c r="D23" s="39">
        <v>-7.1442766824080515</v>
      </c>
      <c r="E23" s="39">
        <v>4.0932065087029175</v>
      </c>
      <c r="F23" s="39">
        <v>-20.628604527895618</v>
      </c>
      <c r="G23" s="39">
        <v>-13.581656172128602</v>
      </c>
      <c r="H23" s="39">
        <v>-12.410725977165221</v>
      </c>
      <c r="I23" s="39">
        <v>-11.413829600767421</v>
      </c>
      <c r="J23" s="39">
        <v>-10.615215922023118</v>
      </c>
      <c r="K23" s="39">
        <v>-9.926800663956655</v>
      </c>
      <c r="L23" s="39">
        <v>-9.388235962101225</v>
      </c>
      <c r="M23" s="39">
        <v>-8.67116045305765</v>
      </c>
      <c r="N23" s="39">
        <v>-7.994425006753852</v>
      </c>
      <c r="O23" s="39">
        <v>-7.50654822605083</v>
      </c>
      <c r="P23" s="39">
        <v>-6.997466773706165</v>
      </c>
      <c r="Q23" s="39">
        <v>-6.5038295017034455</v>
      </c>
      <c r="R23" s="39">
        <v>-6.0145216551246445</v>
      </c>
      <c r="S23" s="39">
        <v>-5.509744027248347</v>
      </c>
      <c r="T23" s="39">
        <v>-5.022811743315609</v>
      </c>
      <c r="U23" s="39">
        <v>-4.459188599813444</v>
      </c>
      <c r="V23" s="39">
        <v>-3.8326876820873936</v>
      </c>
      <c r="W23" s="39">
        <v>-2.96820998870328</v>
      </c>
      <c r="X23" s="39">
        <v>-1.8665380270101128</v>
      </c>
      <c r="Y23" s="39">
        <v>-0.5179817736414918</v>
      </c>
      <c r="Z23" s="39">
        <v>6.401496457180201</v>
      </c>
    </row>
    <row r="24" spans="1:26" ht="12.75">
      <c r="A24" s="42" t="s">
        <v>21</v>
      </c>
      <c r="B24">
        <v>2</v>
      </c>
      <c r="C24">
        <v>1000</v>
      </c>
      <c r="D24" s="39">
        <v>-0.15343479955241437</v>
      </c>
      <c r="E24" s="39">
        <v>4.0681294407685735</v>
      </c>
      <c r="F24" s="39">
        <v>-13.628604527895618</v>
      </c>
      <c r="G24" s="39">
        <v>-6.581656172128603</v>
      </c>
      <c r="H24" s="39">
        <v>-5.410725977165222</v>
      </c>
      <c r="I24" s="39">
        <v>-4.413829600767445</v>
      </c>
      <c r="J24" s="39">
        <v>-3.6152159220231166</v>
      </c>
      <c r="K24" s="39">
        <v>-2.926800663956655</v>
      </c>
      <c r="L24" s="39">
        <v>-2.3882359621012252</v>
      </c>
      <c r="M24" s="39">
        <v>-1.6711604530576503</v>
      </c>
      <c r="N24" s="39">
        <v>-0.9944250067538629</v>
      </c>
      <c r="O24" s="39">
        <v>-0.5065482260508304</v>
      </c>
      <c r="P24" s="39">
        <v>0.0025332262938206895</v>
      </c>
      <c r="Q24" s="39">
        <v>0.49617049829655485</v>
      </c>
      <c r="R24" s="39">
        <v>0.9854783448753552</v>
      </c>
      <c r="S24" s="39">
        <v>1.4902559727516347</v>
      </c>
      <c r="T24" s="39">
        <v>1.9771882566843915</v>
      </c>
      <c r="U24" s="39">
        <v>2.5408114001865627</v>
      </c>
      <c r="V24" s="39">
        <v>3.167312317912595</v>
      </c>
      <c r="W24" s="39">
        <v>4.03179001129672</v>
      </c>
      <c r="X24" s="39">
        <v>5.133461972989887</v>
      </c>
      <c r="Y24" s="39">
        <v>6.482018226358508</v>
      </c>
      <c r="Z24" s="39">
        <v>11.378261299014213</v>
      </c>
    </row>
    <row r="25" spans="1:26" ht="12.75">
      <c r="A25" s="42" t="s">
        <v>21</v>
      </c>
      <c r="B25">
        <v>3</v>
      </c>
      <c r="C25">
        <v>1000</v>
      </c>
      <c r="D25" s="39">
        <v>6.740798049272775</v>
      </c>
      <c r="E25" s="39">
        <v>3.923359792609435</v>
      </c>
      <c r="F25" s="39">
        <v>-6.628604527895618</v>
      </c>
      <c r="G25" s="39">
        <v>0.4183438278713979</v>
      </c>
      <c r="H25" s="39">
        <v>1.5823703615986349</v>
      </c>
      <c r="I25" s="39">
        <v>2.567615486831275</v>
      </c>
      <c r="J25" s="39">
        <v>3.3749226189817136</v>
      </c>
      <c r="K25" s="39">
        <v>3.972771797435861</v>
      </c>
      <c r="L25" s="39">
        <v>4.594844495564303</v>
      </c>
      <c r="M25" s="39">
        <v>5.2760405157047385</v>
      </c>
      <c r="N25" s="39">
        <v>5.990999238937622</v>
      </c>
      <c r="O25" s="39">
        <v>6.467712849193877</v>
      </c>
      <c r="P25" s="39">
        <v>6.950729529705157</v>
      </c>
      <c r="Q25" s="39">
        <v>7.460307837757915</v>
      </c>
      <c r="R25" s="39">
        <v>7.964092810095092</v>
      </c>
      <c r="S25" s="39">
        <v>8.479003698054111</v>
      </c>
      <c r="T25" s="39">
        <v>8.954509948691268</v>
      </c>
      <c r="U25" s="39">
        <v>9.500664367941688</v>
      </c>
      <c r="V25" s="39">
        <v>10.03450663045029</v>
      </c>
      <c r="W25" s="39">
        <v>10.893024309177507</v>
      </c>
      <c r="X25" s="39">
        <v>11.857435487052241</v>
      </c>
      <c r="Y25" s="39">
        <v>13.010114583569617</v>
      </c>
      <c r="Z25" s="39">
        <v>14.956942482859176</v>
      </c>
    </row>
    <row r="26" spans="1:26" ht="13.5" thickBot="1">
      <c r="A26" s="42" t="s">
        <v>21</v>
      </c>
      <c r="B26">
        <v>4</v>
      </c>
      <c r="C26">
        <v>1000</v>
      </c>
      <c r="D26" s="39">
        <v>12.742043308761497</v>
      </c>
      <c r="E26" s="39">
        <v>3.4986413300812016</v>
      </c>
      <c r="F26" s="39">
        <v>-5.5037411429504886</v>
      </c>
      <c r="G26" s="39">
        <v>6.581107216059893</v>
      </c>
      <c r="H26" s="39">
        <v>8.278959558969223</v>
      </c>
      <c r="I26" s="39">
        <v>9.103691549029364</v>
      </c>
      <c r="J26" s="39">
        <v>10.013570584398721</v>
      </c>
      <c r="K26" s="39">
        <v>10.544324887739265</v>
      </c>
      <c r="L26" s="39">
        <v>11.198113675694891</v>
      </c>
      <c r="M26" s="39">
        <v>11.677106633100312</v>
      </c>
      <c r="N26" s="39">
        <v>12.260000024209543</v>
      </c>
      <c r="O26" s="39">
        <v>12.882554042412469</v>
      </c>
      <c r="P26" s="39">
        <v>13.309219537335231</v>
      </c>
      <c r="Q26" s="39">
        <v>13.684516006457674</v>
      </c>
      <c r="R26" s="39">
        <v>14.15087300627702</v>
      </c>
      <c r="S26" s="39">
        <v>14.577582868638723</v>
      </c>
      <c r="T26" s="39">
        <v>14.986426213710267</v>
      </c>
      <c r="U26" s="39">
        <v>15.48340974886461</v>
      </c>
      <c r="V26" s="39">
        <v>15.924667071206613</v>
      </c>
      <c r="W26" s="39">
        <v>16.289344842856295</v>
      </c>
      <c r="X26" s="39">
        <v>16.816772332037385</v>
      </c>
      <c r="Y26" s="39">
        <v>17.428133125171446</v>
      </c>
      <c r="Z26" s="39">
        <v>17.992260470794008</v>
      </c>
    </row>
    <row r="27" spans="1:26" ht="13.5" thickBot="1">
      <c r="A27" s="43" t="s">
        <v>21</v>
      </c>
      <c r="B27" s="44">
        <v>5</v>
      </c>
      <c r="C27" s="44">
        <v>1000</v>
      </c>
      <c r="D27" s="45">
        <v>15.40506992711168</v>
      </c>
      <c r="E27" s="46">
        <v>5.079552994977827</v>
      </c>
      <c r="F27" s="39">
        <v>-12.503741142950489</v>
      </c>
      <c r="G27" s="39">
        <v>4.794954434103744</v>
      </c>
      <c r="H27" s="39">
        <v>7.932363051926207</v>
      </c>
      <c r="I27" s="39">
        <v>10.468106107654378</v>
      </c>
      <c r="J27" s="39">
        <v>12.148341931318862</v>
      </c>
      <c r="K27" s="39">
        <v>13.558496424267943</v>
      </c>
      <c r="L27" s="39">
        <v>14.553177488029625</v>
      </c>
      <c r="M27" s="39">
        <v>15.301048084862437</v>
      </c>
      <c r="N27" s="39">
        <v>15.77023529877285</v>
      </c>
      <c r="O27" s="39">
        <v>16.28430926854464</v>
      </c>
      <c r="P27" s="39">
        <v>16.86640946455278</v>
      </c>
      <c r="Q27" s="39">
        <v>17.325523502918898</v>
      </c>
      <c r="R27" s="39">
        <v>17.646875618266364</v>
      </c>
      <c r="S27" s="39">
        <v>18.24106632799894</v>
      </c>
      <c r="T27" s="39">
        <v>18.589730642726014</v>
      </c>
      <c r="U27" s="39">
        <v>18.955360873644008</v>
      </c>
      <c r="V27" s="39">
        <v>19.46942090796423</v>
      </c>
      <c r="W27" s="39">
        <v>19.93791429364935</v>
      </c>
      <c r="X27" s="39">
        <v>20.267506662906435</v>
      </c>
      <c r="Y27" s="39">
        <v>20.624537539696977</v>
      </c>
      <c r="Z27" s="39">
        <v>20.991305989615995</v>
      </c>
    </row>
    <row r="28" spans="1:26" ht="12.75">
      <c r="A28" s="42" t="s">
        <v>21</v>
      </c>
      <c r="B28">
        <v>6</v>
      </c>
      <c r="C28">
        <v>1000</v>
      </c>
      <c r="D28" s="39">
        <v>12.998566774795577</v>
      </c>
      <c r="E28" s="39">
        <v>8.266552489030603</v>
      </c>
      <c r="F28" s="39">
        <v>-19.50374114295049</v>
      </c>
      <c r="G28" s="39">
        <v>-2.205045565896256</v>
      </c>
      <c r="H28" s="39">
        <v>1.1663450675253166</v>
      </c>
      <c r="I28" s="39">
        <v>3.9205249717582342</v>
      </c>
      <c r="J28" s="39">
        <v>6.081719205218538</v>
      </c>
      <c r="K28" s="39">
        <v>7.647971499533611</v>
      </c>
      <c r="L28" s="39">
        <v>9.057029358289036</v>
      </c>
      <c r="M28" s="39">
        <v>10.274360068120922</v>
      </c>
      <c r="N28" s="39">
        <v>11.536304137811634</v>
      </c>
      <c r="O28" s="39">
        <v>12.75957375425866</v>
      </c>
      <c r="P28" s="39">
        <v>13.993666934265441</v>
      </c>
      <c r="Q28" s="39">
        <v>15.243768954608845</v>
      </c>
      <c r="R28" s="39">
        <v>16.353707178189488</v>
      </c>
      <c r="S28" s="39">
        <v>17.680600112920807</v>
      </c>
      <c r="T28" s="39">
        <v>19.261617374135938</v>
      </c>
      <c r="U28" s="39">
        <v>20.350453187520685</v>
      </c>
      <c r="V28" s="39">
        <v>21.360058193755425</v>
      </c>
      <c r="W28" s="39">
        <v>22.28451280926662</v>
      </c>
      <c r="X28" s="39">
        <v>22.77818327786634</v>
      </c>
      <c r="Y28" s="39">
        <v>23.297988753128035</v>
      </c>
      <c r="Z28" s="39">
        <v>23.999165642886368</v>
      </c>
    </row>
    <row r="29" spans="1:26" ht="12.75">
      <c r="A29" s="42" t="s">
        <v>21</v>
      </c>
      <c r="B29">
        <v>7</v>
      </c>
      <c r="C29">
        <v>1000</v>
      </c>
      <c r="D29" s="39">
        <v>7.159635089620769</v>
      </c>
      <c r="E29" s="39">
        <v>9.78921783337921</v>
      </c>
      <c r="F29" s="39">
        <v>-26.50374114295049</v>
      </c>
      <c r="G29" s="39">
        <v>-9.205045565896256</v>
      </c>
      <c r="H29" s="39">
        <v>-5.833654932474683</v>
      </c>
      <c r="I29" s="39">
        <v>-3.0794750282417658</v>
      </c>
      <c r="J29" s="39">
        <v>-0.918280794781462</v>
      </c>
      <c r="K29" s="39">
        <v>0.647971499533611</v>
      </c>
      <c r="L29" s="39">
        <v>2.0570293582890455</v>
      </c>
      <c r="M29" s="39">
        <v>3.2743600681209273</v>
      </c>
      <c r="N29" s="39">
        <v>4.536304137811641</v>
      </c>
      <c r="O29" s="39">
        <v>5.759573754258653</v>
      </c>
      <c r="P29" s="39">
        <v>6.993666934265448</v>
      </c>
      <c r="Q29" s="39">
        <v>8.266370565127119</v>
      </c>
      <c r="R29" s="39">
        <v>9.48606251688469</v>
      </c>
      <c r="S29" s="39">
        <v>11.177901132644125</v>
      </c>
      <c r="T29" s="39">
        <v>12.970589905253094</v>
      </c>
      <c r="U29" s="39">
        <v>14.317001659891666</v>
      </c>
      <c r="V29" s="39">
        <v>16.038039805057895</v>
      </c>
      <c r="W29" s="39">
        <v>18.034574001918646</v>
      </c>
      <c r="X29" s="39">
        <v>20.52681494291307</v>
      </c>
      <c r="Y29" s="39">
        <v>23.309386786256336</v>
      </c>
      <c r="Z29" s="39">
        <v>26.94090437686009</v>
      </c>
    </row>
    <row r="30" spans="1:26" ht="12.75">
      <c r="A30" s="42" t="s">
        <v>21</v>
      </c>
      <c r="B30">
        <v>8</v>
      </c>
      <c r="C30">
        <v>1000</v>
      </c>
      <c r="D30" s="39">
        <v>0.34998721548585315</v>
      </c>
      <c r="E30" s="39">
        <v>10.200917402515643</v>
      </c>
      <c r="F30" s="39">
        <v>-33.50374114295049</v>
      </c>
      <c r="G30" s="39">
        <v>-16.205045565896256</v>
      </c>
      <c r="H30" s="39">
        <v>-12.833654932474683</v>
      </c>
      <c r="I30" s="39">
        <v>-10.079475028241767</v>
      </c>
      <c r="J30" s="39">
        <v>-7.918280794781462</v>
      </c>
      <c r="K30" s="39">
        <v>-6.352028500466389</v>
      </c>
      <c r="L30" s="39">
        <v>-4.942970641710954</v>
      </c>
      <c r="M30" s="39">
        <v>-3.7256399318790727</v>
      </c>
      <c r="N30" s="39">
        <v>-2.4636958621883593</v>
      </c>
      <c r="O30" s="39">
        <v>-1.2404262457413462</v>
      </c>
      <c r="P30" s="39">
        <v>-0.006333065734551724</v>
      </c>
      <c r="Q30" s="39">
        <v>1.2663705651271187</v>
      </c>
      <c r="R30" s="39">
        <v>2.4860625168846893</v>
      </c>
      <c r="S30" s="39">
        <v>4.177901132644124</v>
      </c>
      <c r="T30" s="39">
        <v>5.970589905253094</v>
      </c>
      <c r="U30" s="39">
        <v>7.317001659891666</v>
      </c>
      <c r="V30" s="39">
        <v>9.038039805057895</v>
      </c>
      <c r="W30" s="39">
        <v>11.034574001918644</v>
      </c>
      <c r="X30" s="39">
        <v>13.526814942913068</v>
      </c>
      <c r="Y30" s="39">
        <v>16.454140430321566</v>
      </c>
      <c r="Z30" s="39">
        <v>29.636536632538935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Ruszczynski</dc:creator>
  <cp:keywords/>
  <dc:description/>
  <cp:lastModifiedBy>jecks</cp:lastModifiedBy>
  <cp:lastPrinted>2003-01-02T22:05:40Z</cp:lastPrinted>
  <dcterms:created xsi:type="dcterms:W3CDTF">1997-11-25T21:41:53Z</dcterms:created>
  <dcterms:modified xsi:type="dcterms:W3CDTF">2016-05-17T21:32:15Z</dcterms:modified>
  <cp:category/>
  <cp:version/>
  <cp:contentType/>
  <cp:contentStatus/>
</cp:coreProperties>
</file>