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35" windowHeight="12195" activeTab="0"/>
  </bookViews>
  <sheets>
    <sheet name="Values" sheetId="1" r:id="rId1"/>
    <sheet name="Formulas" sheetId="2" r:id="rId2"/>
    <sheet name="Simulation Output 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<sst xmlns="http://schemas.openxmlformats.org/spreadsheetml/2006/main" count="103" uniqueCount="64">
  <si>
    <t>Translator Hiring Problem</t>
  </si>
  <si>
    <t>Chance of Overtime Availability</t>
  </si>
  <si>
    <t>Fixed Cost per Translator</t>
  </si>
  <si>
    <t>Regular Order Cost</t>
  </si>
  <si>
    <t>Overtime Order Cost</t>
  </si>
  <si>
    <t>Revenue per Filled Order</t>
  </si>
  <si>
    <t>Actual Demand</t>
  </si>
  <si>
    <t>Overtime Translators Available</t>
  </si>
  <si>
    <t>Translators Hired</t>
  </si>
  <si>
    <t>Regular Orders Filled</t>
  </si>
  <si>
    <t>Overtime Orders Filled</t>
  </si>
  <si>
    <t>Fixed Cost</t>
  </si>
  <si>
    <t>Regular Cost</t>
  </si>
  <si>
    <t>Overtime Cost</t>
  </si>
  <si>
    <t>Total Cost</t>
  </si>
  <si>
    <t>Revenue</t>
  </si>
  <si>
    <t>Profit</t>
  </si>
  <si>
    <t>Historical</t>
  </si>
  <si>
    <t>Frequency</t>
  </si>
  <si>
    <t>Level</t>
  </si>
  <si>
    <t>Demand</t>
  </si>
  <si>
    <t>YASAI Simulation Output</t>
  </si>
  <si>
    <t>Workbook</t>
  </si>
  <si>
    <t>translators.xls</t>
  </si>
  <si>
    <t>Sheet</t>
  </si>
  <si>
    <t>Start Date</t>
  </si>
  <si>
    <t>Start Time</t>
  </si>
  <si>
    <t>Run Time (h:mm:ss)</t>
  </si>
  <si>
    <t>Scenarios:</t>
  </si>
  <si>
    <t>Sample Size:</t>
  </si>
  <si>
    <t>Parameter</t>
  </si>
  <si>
    <t>Scenario</t>
  </si>
  <si>
    <t>Output Name</t>
  </si>
  <si>
    <t>Observations</t>
  </si>
  <si>
    <t>Mean</t>
  </si>
  <si>
    <t>Standard
Deviation</t>
  </si>
  <si>
    <t>Minimum</t>
  </si>
  <si>
    <t>5th
Percentile</t>
  </si>
  <si>
    <t>10th
Percentile</t>
  </si>
  <si>
    <t>15th
Percentile</t>
  </si>
  <si>
    <t>20th
Percentile</t>
  </si>
  <si>
    <t>25th
Percentile</t>
  </si>
  <si>
    <t>30th
Percentile</t>
  </si>
  <si>
    <t>35th
Percentile</t>
  </si>
  <si>
    <t>40th
Percentile</t>
  </si>
  <si>
    <t>45th
Percentile</t>
  </si>
  <si>
    <t>50th
Percentile</t>
  </si>
  <si>
    <t>55th
Percentile</t>
  </si>
  <si>
    <t>60th
Percentile</t>
  </si>
  <si>
    <t>65th
Percentile</t>
  </si>
  <si>
    <t>70th
Percentile</t>
  </si>
  <si>
    <t>75th
Percentile</t>
  </si>
  <si>
    <t>80th
Percentile</t>
  </si>
  <si>
    <t>85th
Percentile</t>
  </si>
  <si>
    <t>90th
Percentile</t>
  </si>
  <si>
    <t>95th
Percentile</t>
  </si>
  <si>
    <t>Maximum</t>
  </si>
  <si>
    <t>Orders not Filled</t>
  </si>
  <si>
    <t>Values</t>
  </si>
  <si>
    <t>Orders Refused</t>
  </si>
  <si>
    <t>YASAI Version:</t>
  </si>
  <si>
    <t>Use Same Seed?</t>
  </si>
  <si>
    <t>Yes</t>
  </si>
  <si>
    <t>Random Number Seed: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</si>
</sst>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1" fillId="0" borderId="0" xfId="0" applyFont="1" applyAlignment="1">
      <alignment horizontal="center"/>
    </xf>
    <xf numFmtId="44" fontId="1" fillId="33" borderId="10" xfId="44" applyFont="1" applyFill="1" applyBorder="1" applyAlignment="1">
      <alignment/>
    </xf>
    <xf numFmtId="44" fontId="1" fillId="33" borderId="11" xfId="44" applyFont="1" applyFill="1" applyBorder="1" applyAlignment="1">
      <alignment/>
    </xf>
    <xf numFmtId="44" fontId="1" fillId="0" borderId="0" xfId="44" applyFont="1" applyFill="1" applyBorder="1" applyAlignment="1">
      <alignment/>
    </xf>
    <xf numFmtId="0" fontId="1" fillId="34" borderId="12" xfId="44" applyNumberFormat="1" applyFont="1" applyFill="1" applyBorder="1" applyAlignment="1">
      <alignment horizontal="center"/>
    </xf>
    <xf numFmtId="44" fontId="1" fillId="0" borderId="0" xfId="0" applyNumberFormat="1" applyFont="1" applyAlignment="1">
      <alignment/>
    </xf>
    <xf numFmtId="44" fontId="1" fillId="0" borderId="0" xfId="0" applyNumberFormat="1" applyFont="1" applyBorder="1" applyAlignment="1">
      <alignment/>
    </xf>
    <xf numFmtId="44" fontId="1" fillId="0" borderId="13" xfId="0" applyNumberFormat="1" applyFont="1" applyBorder="1" applyAlignment="1">
      <alignment/>
    </xf>
    <xf numFmtId="44" fontId="1" fillId="35" borderId="12" xfId="0" applyNumberFormat="1" applyFont="1" applyFill="1" applyBorder="1" applyAlignment="1">
      <alignment/>
    </xf>
    <xf numFmtId="0" fontId="1" fillId="36" borderId="14" xfId="0" applyFont="1" applyFill="1" applyBorder="1" applyAlignment="1">
      <alignment horizontal="center"/>
    </xf>
    <xf numFmtId="9" fontId="1" fillId="36" borderId="15" xfId="57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9" fontId="1" fillId="36" borderId="17" xfId="57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9" fontId="1" fillId="36" borderId="19" xfId="57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9" fontId="1" fillId="33" borderId="20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9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8" borderId="21" xfId="0" applyNumberFormat="1" applyFill="1" applyBorder="1" applyAlignment="1">
      <alignment/>
    </xf>
    <xf numFmtId="0" fontId="0" fillId="38" borderId="22" xfId="0" applyFill="1" applyBorder="1" applyAlignment="1">
      <alignment/>
    </xf>
    <xf numFmtId="164" fontId="0" fillId="38" borderId="22" xfId="0" applyNumberFormat="1" applyFill="1" applyBorder="1" applyAlignment="1">
      <alignment/>
    </xf>
    <xf numFmtId="164" fontId="0" fillId="38" borderId="23" xfId="0" applyNumberFormat="1" applyFill="1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23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9</xdr:row>
      <xdr:rowOff>76200</xdr:rowOff>
    </xdr:from>
    <xdr:to>
      <xdr:col>5</xdr:col>
      <xdr:colOff>180975</xdr:colOff>
      <xdr:row>18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33700" y="1533525"/>
          <a:ext cx="21812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 translators (scenario 6) appears to give the best profit, and the average number of orders refused at this level is 0.034.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 that the profit for 9 translators (scenario 5) is very close, and could be optimal for a different set of random numbers.</a:t>
          </a:r>
        </a:p>
      </xdr:txBody>
    </xdr:sp>
    <xdr:clientData/>
  </xdr:twoCellAnchor>
  <xdr:twoCellAnchor>
    <xdr:from>
      <xdr:col>2</xdr:col>
      <xdr:colOff>9525</xdr:colOff>
      <xdr:row>16</xdr:row>
      <xdr:rowOff>38100</xdr:rowOff>
    </xdr:from>
    <xdr:to>
      <xdr:col>2</xdr:col>
      <xdr:colOff>647700</xdr:colOff>
      <xdr:row>17</xdr:row>
      <xdr:rowOff>85725</xdr:rowOff>
    </xdr:to>
    <xdr:sp>
      <xdr:nvSpPr>
        <xdr:cNvPr id="2" name="Straight Arrow Connector 3"/>
        <xdr:cNvSpPr>
          <a:spLocks/>
        </xdr:cNvSpPr>
      </xdr:nvSpPr>
      <xdr:spPr>
        <a:xfrm flipH="1">
          <a:off x="2295525" y="2628900"/>
          <a:ext cx="638175" cy="219075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16</xdr:row>
      <xdr:rowOff>104775</xdr:rowOff>
    </xdr:from>
    <xdr:to>
      <xdr:col>2</xdr:col>
      <xdr:colOff>647700</xdr:colOff>
      <xdr:row>26</xdr:row>
      <xdr:rowOff>152400</xdr:rowOff>
    </xdr:to>
    <xdr:sp>
      <xdr:nvSpPr>
        <xdr:cNvPr id="3" name="Straight Arrow Connector 4"/>
        <xdr:cNvSpPr>
          <a:spLocks/>
        </xdr:cNvSpPr>
      </xdr:nvSpPr>
      <xdr:spPr>
        <a:xfrm flipH="1">
          <a:off x="2352675" y="2695575"/>
          <a:ext cx="581025" cy="1847850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561975</xdr:colOff>
      <xdr:row>18</xdr:row>
      <xdr:rowOff>95250</xdr:rowOff>
    </xdr:from>
    <xdr:to>
      <xdr:col>2</xdr:col>
      <xdr:colOff>1400175</xdr:colOff>
      <xdr:row>34</xdr:row>
      <xdr:rowOff>152400</xdr:rowOff>
    </xdr:to>
    <xdr:sp>
      <xdr:nvSpPr>
        <xdr:cNvPr id="4" name="Straight Arrow Connector 10"/>
        <xdr:cNvSpPr>
          <a:spLocks/>
        </xdr:cNvSpPr>
      </xdr:nvSpPr>
      <xdr:spPr>
        <a:xfrm flipH="1">
          <a:off x="2847975" y="3028950"/>
          <a:ext cx="838200" cy="2828925"/>
        </a:xfrm>
        <a:prstGeom prst="straightConnector1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Administrator\Application%20Data\Microsoft\AddIns\YASAI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ecks\Downloads\Yasa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ASAI Blank Sheet"/>
    </sheetNames>
    <definedNames>
      <definedName name="genBinomial"/>
      <definedName name="gentable"/>
      <definedName name="simOutput"/>
      <definedName name="simparameter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8.57421875" style="1" bestFit="1" customWidth="1"/>
    <col min="2" max="2" width="15.57421875" style="1" bestFit="1" customWidth="1"/>
    <col min="3" max="3" width="2.8515625" style="1" customWidth="1"/>
    <col min="4" max="4" width="11.57421875" style="1" bestFit="1" customWidth="1"/>
    <col min="5" max="5" width="14.28125" style="1" bestFit="1" customWidth="1"/>
    <col min="6" max="16384" width="9.140625" style="1" customWidth="1"/>
  </cols>
  <sheetData>
    <row r="1" spans="1:5" ht="18">
      <c r="A1" s="1" t="s">
        <v>0</v>
      </c>
      <c r="D1" s="3" t="s">
        <v>20</v>
      </c>
      <c r="E1" s="3" t="s">
        <v>17</v>
      </c>
    </row>
    <row r="2" spans="4:5" ht="18">
      <c r="D2" s="3" t="s">
        <v>19</v>
      </c>
      <c r="E2" s="3" t="s">
        <v>18</v>
      </c>
    </row>
    <row r="3" spans="1:5" ht="18">
      <c r="A3" s="1" t="s">
        <v>1</v>
      </c>
      <c r="B3" s="20">
        <v>0.35</v>
      </c>
      <c r="D3" s="12">
        <v>0</v>
      </c>
      <c r="E3" s="13">
        <v>0.01</v>
      </c>
    </row>
    <row r="4" spans="1:5" ht="18">
      <c r="A4" s="1" t="s">
        <v>2</v>
      </c>
      <c r="B4" s="4">
        <v>10</v>
      </c>
      <c r="D4" s="14">
        <v>1</v>
      </c>
      <c r="E4" s="15">
        <v>0.02</v>
      </c>
    </row>
    <row r="5" spans="1:5" ht="18">
      <c r="A5" s="1" t="s">
        <v>3</v>
      </c>
      <c r="B5" s="4">
        <v>50</v>
      </c>
      <c r="D5" s="14">
        <v>2</v>
      </c>
      <c r="E5" s="15">
        <v>0.05</v>
      </c>
    </row>
    <row r="6" spans="1:5" ht="18">
      <c r="A6" s="1" t="s">
        <v>4</v>
      </c>
      <c r="B6" s="4">
        <v>75</v>
      </c>
      <c r="D6" s="14">
        <v>3</v>
      </c>
      <c r="E6" s="15">
        <v>0.05</v>
      </c>
    </row>
    <row r="7" spans="1:5" ht="18">
      <c r="A7" s="1" t="s">
        <v>5</v>
      </c>
      <c r="B7" s="5">
        <v>95</v>
      </c>
      <c r="D7" s="14">
        <v>4</v>
      </c>
      <c r="E7" s="15">
        <v>0.07</v>
      </c>
    </row>
    <row r="8" spans="2:5" ht="18">
      <c r="B8" s="6"/>
      <c r="D8" s="14">
        <v>5</v>
      </c>
      <c r="E8" s="15">
        <v>0.08</v>
      </c>
    </row>
    <row r="9" spans="1:5" ht="18">
      <c r="A9" s="1" t="s">
        <v>8</v>
      </c>
      <c r="B9" s="7">
        <f>[2]!simparameter({5,6,7,8,9,10,11,12},"Translators Hired")</f>
        <v>9</v>
      </c>
      <c r="D9" s="14">
        <v>6</v>
      </c>
      <c r="E9" s="15">
        <v>0.09</v>
      </c>
    </row>
    <row r="10" spans="4:5" ht="18">
      <c r="D10" s="14">
        <v>7</v>
      </c>
      <c r="E10" s="15">
        <v>0.11</v>
      </c>
    </row>
    <row r="11" spans="1:5" ht="18">
      <c r="A11" s="1" t="s">
        <v>6</v>
      </c>
      <c r="B11" s="18">
        <f>[2]!gentable(D3:D18,E3:E18)</f>
        <v>8</v>
      </c>
      <c r="D11" s="14">
        <v>8</v>
      </c>
      <c r="E11" s="15">
        <v>0.13</v>
      </c>
    </row>
    <row r="12" spans="1:5" ht="18">
      <c r="A12" s="1" t="s">
        <v>7</v>
      </c>
      <c r="B12" s="19">
        <f>[2]!genBinomial(B9,B3)</f>
        <v>2</v>
      </c>
      <c r="D12" s="14">
        <v>9</v>
      </c>
      <c r="E12" s="15">
        <v>0.13</v>
      </c>
    </row>
    <row r="13" spans="4:5" ht="18">
      <c r="D13" s="14">
        <v>10</v>
      </c>
      <c r="E13" s="15">
        <v>0.09</v>
      </c>
    </row>
    <row r="14" spans="1:5" ht="18">
      <c r="A14" s="1" t="s">
        <v>9</v>
      </c>
      <c r="B14" s="3">
        <f>MIN(B9,B11)</f>
        <v>8</v>
      </c>
      <c r="D14" s="14">
        <v>11</v>
      </c>
      <c r="E14" s="15">
        <v>0.09</v>
      </c>
    </row>
    <row r="15" spans="1:5" ht="18">
      <c r="A15" s="1" t="s">
        <v>10</v>
      </c>
      <c r="B15" s="3">
        <f>MIN(B11-B14,B12)</f>
        <v>0</v>
      </c>
      <c r="D15" s="14">
        <v>12</v>
      </c>
      <c r="E15" s="15">
        <v>0.05</v>
      </c>
    </row>
    <row r="16" spans="4:5" ht="18">
      <c r="D16" s="14">
        <v>13</v>
      </c>
      <c r="E16" s="15">
        <v>0.01</v>
      </c>
    </row>
    <row r="17" spans="1:5" ht="18">
      <c r="A17" s="1" t="s">
        <v>11</v>
      </c>
      <c r="B17" s="8">
        <f>B9*B4</f>
        <v>90</v>
      </c>
      <c r="D17" s="14">
        <v>14</v>
      </c>
      <c r="E17" s="15">
        <v>0.01</v>
      </c>
    </row>
    <row r="18" spans="1:5" ht="18">
      <c r="A18" s="1" t="s">
        <v>12</v>
      </c>
      <c r="B18" s="8">
        <f>B14*B5</f>
        <v>400</v>
      </c>
      <c r="D18" s="16">
        <v>15</v>
      </c>
      <c r="E18" s="17">
        <v>0.01</v>
      </c>
    </row>
    <row r="19" spans="1:2" ht="18">
      <c r="A19" s="1" t="s">
        <v>13</v>
      </c>
      <c r="B19" s="10">
        <f>B6*B15</f>
        <v>0</v>
      </c>
    </row>
    <row r="20" spans="1:2" ht="18">
      <c r="A20" s="1" t="s">
        <v>14</v>
      </c>
      <c r="B20" s="9">
        <f>SUM(B17:B19)</f>
        <v>490</v>
      </c>
    </row>
    <row r="22" spans="1:2" ht="18">
      <c r="A22" s="1" t="s">
        <v>15</v>
      </c>
      <c r="B22" s="2">
        <f>B7*(B14+B15)</f>
        <v>760</v>
      </c>
    </row>
    <row r="24" spans="1:2" ht="18">
      <c r="A24" s="1" t="s">
        <v>16</v>
      </c>
      <c r="B24" s="11">
        <f>[2]!simOutput(B22-B20,"Profit")</f>
        <v>270</v>
      </c>
    </row>
    <row r="25" spans="1:2" ht="18">
      <c r="A25" s="1" t="s">
        <v>57</v>
      </c>
      <c r="B25" s="3">
        <f>[2]!simOutput(B11-B14-B15,"Orders Refused")</f>
        <v>0</v>
      </c>
    </row>
  </sheetData>
  <sheetProtection/>
  <printOptions gridLines="1" headings="1" horizontalCentered="1" verticalCentered="1"/>
  <pageMargins left="0.75" right="0.75" top="1" bottom="1" header="0.5" footer="0.5"/>
  <pageSetup horizontalDpi="300" verticalDpi="300" orientation="portrait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Formulas="1" zoomScalePageLayoutView="0" workbookViewId="0" topLeftCell="A1">
      <selection activeCell="B19" sqref="B19"/>
    </sheetView>
  </sheetViews>
  <sheetFormatPr defaultColWidth="9.140625" defaultRowHeight="12.75"/>
  <cols>
    <col min="1" max="1" width="19.8515625" style="1" bestFit="1" customWidth="1"/>
    <col min="2" max="2" width="35.28125" style="1" bestFit="1" customWidth="1"/>
    <col min="3" max="3" width="2.8515625" style="1" customWidth="1"/>
    <col min="4" max="4" width="5.8515625" style="1" bestFit="1" customWidth="1"/>
    <col min="5" max="5" width="7.28125" style="1" bestFit="1" customWidth="1"/>
    <col min="6" max="16384" width="9.140625" style="1" customWidth="1"/>
  </cols>
  <sheetData>
    <row r="1" spans="1:5" ht="18">
      <c r="A1" s="1" t="s">
        <v>0</v>
      </c>
      <c r="D1" s="3" t="s">
        <v>20</v>
      </c>
      <c r="E1" s="3" t="s">
        <v>17</v>
      </c>
    </row>
    <row r="2" spans="4:5" ht="18">
      <c r="D2" s="3" t="s">
        <v>19</v>
      </c>
      <c r="E2" s="3" t="s">
        <v>18</v>
      </c>
    </row>
    <row r="3" spans="1:5" ht="18">
      <c r="A3" s="1" t="s">
        <v>1</v>
      </c>
      <c r="B3" s="20">
        <v>0.35</v>
      </c>
      <c r="D3" s="12">
        <v>0</v>
      </c>
      <c r="E3" s="13">
        <v>0.01</v>
      </c>
    </row>
    <row r="4" spans="1:5" ht="18">
      <c r="A4" s="1" t="s">
        <v>2</v>
      </c>
      <c r="B4" s="4">
        <v>10</v>
      </c>
      <c r="D4" s="14">
        <v>1</v>
      </c>
      <c r="E4" s="15">
        <v>0.02</v>
      </c>
    </row>
    <row r="5" spans="1:5" ht="18">
      <c r="A5" s="1" t="s">
        <v>3</v>
      </c>
      <c r="B5" s="4">
        <v>50</v>
      </c>
      <c r="D5" s="14">
        <v>2</v>
      </c>
      <c r="E5" s="15">
        <v>0.05</v>
      </c>
    </row>
    <row r="6" spans="1:5" ht="18">
      <c r="A6" s="1" t="s">
        <v>4</v>
      </c>
      <c r="B6" s="4">
        <v>75</v>
      </c>
      <c r="D6" s="14">
        <v>3</v>
      </c>
      <c r="E6" s="15">
        <v>0.05</v>
      </c>
    </row>
    <row r="7" spans="1:5" ht="18">
      <c r="A7" s="1" t="s">
        <v>5</v>
      </c>
      <c r="B7" s="5">
        <v>95</v>
      </c>
      <c r="D7" s="14">
        <v>4</v>
      </c>
      <c r="E7" s="15">
        <v>0.07</v>
      </c>
    </row>
    <row r="8" spans="2:5" ht="18">
      <c r="B8" s="6"/>
      <c r="D8" s="14">
        <v>5</v>
      </c>
      <c r="E8" s="15">
        <v>0.08</v>
      </c>
    </row>
    <row r="9" spans="1:5" ht="18">
      <c r="A9" s="1" t="s">
        <v>8</v>
      </c>
      <c r="B9" s="7">
        <f>[2]!simparameter({5,6,7,8,9,10,11,12},"Translators Hired")</f>
        <v>9</v>
      </c>
      <c r="D9" s="14">
        <v>6</v>
      </c>
      <c r="E9" s="15">
        <v>0.09</v>
      </c>
    </row>
    <row r="10" spans="4:5" ht="18">
      <c r="D10" s="14">
        <v>7</v>
      </c>
      <c r="E10" s="15">
        <v>0.11</v>
      </c>
    </row>
    <row r="11" spans="1:5" ht="18">
      <c r="A11" s="1" t="s">
        <v>6</v>
      </c>
      <c r="B11" s="18">
        <f>[2]!gentable(D3:D18,E3:E18)</f>
        <v>4</v>
      </c>
      <c r="D11" s="14">
        <v>8</v>
      </c>
      <c r="E11" s="15">
        <v>0.13</v>
      </c>
    </row>
    <row r="12" spans="1:5" ht="18">
      <c r="A12" s="1" t="s">
        <v>7</v>
      </c>
      <c r="B12" s="19">
        <f>[2]!genBinomial(B9,B3)</f>
        <v>2</v>
      </c>
      <c r="D12" s="14">
        <v>9</v>
      </c>
      <c r="E12" s="15">
        <v>0.13</v>
      </c>
    </row>
    <row r="13" spans="4:5" ht="18">
      <c r="D13" s="14">
        <v>10</v>
      </c>
      <c r="E13" s="15">
        <v>0.09</v>
      </c>
    </row>
    <row r="14" spans="1:5" ht="18">
      <c r="A14" s="1" t="s">
        <v>9</v>
      </c>
      <c r="B14" s="3">
        <f>MIN(B9,B11)</f>
        <v>4</v>
      </c>
      <c r="D14" s="14">
        <v>11</v>
      </c>
      <c r="E14" s="15">
        <v>0.09</v>
      </c>
    </row>
    <row r="15" spans="1:5" ht="18">
      <c r="A15" s="1" t="s">
        <v>10</v>
      </c>
      <c r="B15" s="3">
        <f>MIN(B11-B14,B12)</f>
        <v>0</v>
      </c>
      <c r="D15" s="14">
        <v>12</v>
      </c>
      <c r="E15" s="15">
        <v>0.05</v>
      </c>
    </row>
    <row r="16" spans="4:5" ht="18">
      <c r="D16" s="14">
        <v>13</v>
      </c>
      <c r="E16" s="15">
        <v>0.01</v>
      </c>
    </row>
    <row r="17" spans="1:5" ht="18">
      <c r="A17" s="1" t="s">
        <v>11</v>
      </c>
      <c r="B17" s="8">
        <f>B9*B4</f>
        <v>90</v>
      </c>
      <c r="D17" s="14">
        <v>14</v>
      </c>
      <c r="E17" s="15">
        <v>0.01</v>
      </c>
    </row>
    <row r="18" spans="1:5" ht="18">
      <c r="A18" s="1" t="s">
        <v>12</v>
      </c>
      <c r="B18" s="8">
        <f>B14*B5</f>
        <v>200</v>
      </c>
      <c r="D18" s="16">
        <v>15</v>
      </c>
      <c r="E18" s="17">
        <v>0.01</v>
      </c>
    </row>
    <row r="19" spans="1:2" ht="18">
      <c r="A19" s="1" t="s">
        <v>13</v>
      </c>
      <c r="B19" s="10">
        <f>B6*B15</f>
        <v>0</v>
      </c>
    </row>
    <row r="20" spans="1:2" ht="18">
      <c r="A20" s="1" t="s">
        <v>14</v>
      </c>
      <c r="B20" s="9">
        <f>SUM(B17:B19)</f>
        <v>290</v>
      </c>
    </row>
    <row r="22" spans="1:2" ht="18">
      <c r="A22" s="1" t="s">
        <v>15</v>
      </c>
      <c r="B22" s="2">
        <f>B7*(B14+B15)</f>
        <v>380</v>
      </c>
    </row>
    <row r="24" spans="1:2" ht="18">
      <c r="A24" s="1" t="s">
        <v>16</v>
      </c>
      <c r="B24" s="11">
        <f>[2]!simOutput(B22-B20,"Profit")</f>
        <v>90</v>
      </c>
    </row>
    <row r="25" spans="1:2" ht="18">
      <c r="A25" s="1" t="s">
        <v>57</v>
      </c>
      <c r="B25" s="3">
        <f>[2]!simOutput(B11-B14-B15,"Orders Refused")</f>
        <v>0</v>
      </c>
    </row>
  </sheetData>
  <sheetProtection/>
  <printOptions gridLines="1" headings="1" horizontalCentered="1" verticalCentered="1"/>
  <pageMargins left="0.75" right="0.75" top="1" bottom="1" header="0.5" footer="0.5"/>
  <pageSetup fitToHeight="1" fitToWidth="1" horizontalDpi="300" verticalDpi="300" orientation="landscape" scale="85" r:id="rId1"/>
  <headerFooter alignWithMargins="0">
    <oddHeader>&amp;C&amp;F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19.140625" style="0" bestFit="1" customWidth="1"/>
    <col min="2" max="2" width="15.140625" style="0" bestFit="1" customWidth="1"/>
    <col min="3" max="3" width="22.57421875" style="0" bestFit="1" customWidth="1"/>
    <col min="4" max="4" width="7.57421875" style="0" bestFit="1" customWidth="1"/>
    <col min="5" max="5" width="9.57421875" style="0" bestFit="1" customWidth="1"/>
    <col min="6" max="6" width="9.421875" style="0" bestFit="1" customWidth="1"/>
    <col min="7" max="25" width="10.28125" style="0" bestFit="1" customWidth="1"/>
    <col min="26" max="26" width="10.00390625" style="0" bestFit="1" customWidth="1"/>
  </cols>
  <sheetData>
    <row r="1" spans="1:2" ht="12.75">
      <c r="A1" s="30" t="s">
        <v>21</v>
      </c>
      <c r="B1" s="31"/>
    </row>
    <row r="3" spans="1:4" ht="12.75">
      <c r="A3" s="21" t="s">
        <v>22</v>
      </c>
      <c r="B3" s="22" t="s">
        <v>23</v>
      </c>
      <c r="C3" s="21" t="s">
        <v>60</v>
      </c>
      <c r="D3">
        <v>2.6</v>
      </c>
    </row>
    <row r="4" spans="1:4" ht="12.75">
      <c r="A4" s="21" t="s">
        <v>24</v>
      </c>
      <c r="B4" s="22" t="s">
        <v>58</v>
      </c>
      <c r="C4" s="21" t="s">
        <v>61</v>
      </c>
      <c r="D4" t="s">
        <v>62</v>
      </c>
    </row>
    <row r="5" spans="1:4" ht="12.75">
      <c r="A5" s="21" t="s">
        <v>25</v>
      </c>
      <c r="B5" s="23">
        <v>42507</v>
      </c>
      <c r="C5" s="21" t="s">
        <v>63</v>
      </c>
      <c r="D5">
        <v>1</v>
      </c>
    </row>
    <row r="6" spans="1:2" ht="12.75">
      <c r="A6" s="21" t="s">
        <v>26</v>
      </c>
      <c r="B6" s="24">
        <v>0.757025462962963</v>
      </c>
    </row>
    <row r="7" spans="1:2" ht="12.75">
      <c r="A7" s="21" t="s">
        <v>27</v>
      </c>
      <c r="B7" s="25">
        <v>3.472222222222222E-05</v>
      </c>
    </row>
    <row r="8" spans="1:2" ht="12.75">
      <c r="A8" s="21" t="s">
        <v>28</v>
      </c>
      <c r="B8" s="22">
        <v>8</v>
      </c>
    </row>
    <row r="9" spans="1:2" ht="12.75">
      <c r="A9" s="21" t="s">
        <v>29</v>
      </c>
      <c r="B9" s="22">
        <v>1000</v>
      </c>
    </row>
    <row r="11" ht="12.75">
      <c r="B11" s="26" t="s">
        <v>30</v>
      </c>
    </row>
    <row r="12" spans="1:2" ht="12.75">
      <c r="A12" s="26" t="s">
        <v>31</v>
      </c>
      <c r="B12" s="27" t="s">
        <v>8</v>
      </c>
    </row>
    <row r="13" spans="1:2" ht="12.75">
      <c r="A13" s="27">
        <v>1</v>
      </c>
      <c r="B13">
        <v>5</v>
      </c>
    </row>
    <row r="14" spans="1:2" ht="12.75">
      <c r="A14" s="27">
        <v>2</v>
      </c>
      <c r="B14">
        <v>6</v>
      </c>
    </row>
    <row r="15" spans="1:2" ht="12.75">
      <c r="A15" s="27">
        <v>3</v>
      </c>
      <c r="B15">
        <v>7</v>
      </c>
    </row>
    <row r="16" spans="1:2" ht="12.75">
      <c r="A16" s="27">
        <v>4</v>
      </c>
      <c r="B16">
        <v>8</v>
      </c>
    </row>
    <row r="17" spans="1:2" ht="13.5" thickBot="1">
      <c r="A17" s="27">
        <v>5</v>
      </c>
      <c r="B17">
        <v>9</v>
      </c>
    </row>
    <row r="18" spans="1:2" ht="13.5" thickBot="1">
      <c r="A18" s="37">
        <v>6</v>
      </c>
      <c r="B18" s="38">
        <v>10</v>
      </c>
    </row>
    <row r="19" spans="1:2" ht="12.75">
      <c r="A19" s="27">
        <v>7</v>
      </c>
      <c r="B19">
        <v>11</v>
      </c>
    </row>
    <row r="20" spans="1:2" ht="12.75">
      <c r="A20" s="27">
        <v>8</v>
      </c>
      <c r="B20">
        <v>12</v>
      </c>
    </row>
    <row r="22" spans="1:26" ht="25.5">
      <c r="A22" s="26" t="s">
        <v>32</v>
      </c>
      <c r="B22" s="26" t="s">
        <v>31</v>
      </c>
      <c r="C22" s="26" t="s">
        <v>33</v>
      </c>
      <c r="D22" s="26" t="s">
        <v>34</v>
      </c>
      <c r="E22" s="28" t="s">
        <v>35</v>
      </c>
      <c r="F22" s="26" t="s">
        <v>36</v>
      </c>
      <c r="G22" s="28" t="s">
        <v>37</v>
      </c>
      <c r="H22" s="28" t="s">
        <v>38</v>
      </c>
      <c r="I22" s="28" t="s">
        <v>39</v>
      </c>
      <c r="J22" s="28" t="s">
        <v>40</v>
      </c>
      <c r="K22" s="28" t="s">
        <v>41</v>
      </c>
      <c r="L22" s="28" t="s">
        <v>42</v>
      </c>
      <c r="M22" s="28" t="s">
        <v>43</v>
      </c>
      <c r="N22" s="28" t="s">
        <v>44</v>
      </c>
      <c r="O22" s="28" t="s">
        <v>45</v>
      </c>
      <c r="P22" s="28" t="s">
        <v>46</v>
      </c>
      <c r="Q22" s="28" t="s">
        <v>47</v>
      </c>
      <c r="R22" s="28" t="s">
        <v>48</v>
      </c>
      <c r="S22" s="28" t="s">
        <v>49</v>
      </c>
      <c r="T22" s="28" t="s">
        <v>50</v>
      </c>
      <c r="U22" s="28" t="s">
        <v>51</v>
      </c>
      <c r="V22" s="28" t="s">
        <v>52</v>
      </c>
      <c r="W22" s="28" t="s">
        <v>53</v>
      </c>
      <c r="X22" s="28" t="s">
        <v>54</v>
      </c>
      <c r="Y22" s="28" t="s">
        <v>55</v>
      </c>
      <c r="Z22" s="26" t="s">
        <v>56</v>
      </c>
    </row>
    <row r="23" spans="1:26" ht="12.75">
      <c r="A23" s="32" t="s">
        <v>59</v>
      </c>
      <c r="B23">
        <v>1</v>
      </c>
      <c r="C23">
        <v>1000</v>
      </c>
      <c r="D23" s="29">
        <v>1.732</v>
      </c>
      <c r="E23" s="29">
        <v>2.049481977568082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1</v>
      </c>
      <c r="P23" s="29">
        <v>1</v>
      </c>
      <c r="Q23" s="29">
        <v>1</v>
      </c>
      <c r="R23" s="29">
        <v>2</v>
      </c>
      <c r="S23" s="29">
        <v>2</v>
      </c>
      <c r="T23" s="29">
        <v>3</v>
      </c>
      <c r="U23" s="29">
        <v>3</v>
      </c>
      <c r="V23" s="29">
        <v>3</v>
      </c>
      <c r="W23" s="29">
        <v>4</v>
      </c>
      <c r="X23" s="29">
        <v>5</v>
      </c>
      <c r="Y23" s="29">
        <v>6</v>
      </c>
      <c r="Z23" s="29">
        <v>10</v>
      </c>
    </row>
    <row r="24" spans="1:26" ht="12.75">
      <c r="A24" s="32" t="s">
        <v>59</v>
      </c>
      <c r="B24">
        <v>2</v>
      </c>
      <c r="C24">
        <v>1000</v>
      </c>
      <c r="D24" s="29">
        <v>1.006</v>
      </c>
      <c r="E24" s="29">
        <v>1.5831836502662824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1</v>
      </c>
      <c r="T24" s="29">
        <v>1</v>
      </c>
      <c r="U24" s="29">
        <v>2</v>
      </c>
      <c r="V24" s="29">
        <v>2</v>
      </c>
      <c r="W24" s="29">
        <v>3</v>
      </c>
      <c r="X24" s="29">
        <v>3</v>
      </c>
      <c r="Y24" s="29">
        <v>4</v>
      </c>
      <c r="Z24" s="29">
        <v>8</v>
      </c>
    </row>
    <row r="25" spans="1:26" ht="12.75">
      <c r="A25" s="32" t="s">
        <v>59</v>
      </c>
      <c r="B25">
        <v>3</v>
      </c>
      <c r="C25">
        <v>1000</v>
      </c>
      <c r="D25" s="29">
        <v>0.547</v>
      </c>
      <c r="E25" s="29">
        <v>1.1511368798349377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1</v>
      </c>
      <c r="W25" s="29">
        <v>2</v>
      </c>
      <c r="X25" s="29">
        <v>2</v>
      </c>
      <c r="Y25" s="29">
        <v>3</v>
      </c>
      <c r="Z25" s="29">
        <v>6</v>
      </c>
    </row>
    <row r="26" spans="1:26" ht="12.75">
      <c r="A26" s="32" t="s">
        <v>59</v>
      </c>
      <c r="B26">
        <v>4</v>
      </c>
      <c r="C26">
        <v>1000</v>
      </c>
      <c r="D26" s="29">
        <v>0.245</v>
      </c>
      <c r="E26" s="29">
        <v>0.7546817505045054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29">
        <v>1</v>
      </c>
      <c r="Y26" s="29">
        <v>2</v>
      </c>
      <c r="Z26" s="29">
        <v>6</v>
      </c>
    </row>
    <row r="27" spans="1:26" ht="13.5" thickBot="1">
      <c r="A27" s="32" t="s">
        <v>59</v>
      </c>
      <c r="B27">
        <v>5</v>
      </c>
      <c r="C27">
        <v>1000</v>
      </c>
      <c r="D27" s="29">
        <v>0.086</v>
      </c>
      <c r="E27" s="29">
        <v>0.42282713108643205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1</v>
      </c>
      <c r="Z27" s="29">
        <v>4</v>
      </c>
    </row>
    <row r="28" spans="1:26" ht="13.5" thickBot="1">
      <c r="A28" s="33" t="s">
        <v>59</v>
      </c>
      <c r="B28" s="34">
        <v>6</v>
      </c>
      <c r="C28" s="34">
        <v>1000</v>
      </c>
      <c r="D28" s="35">
        <v>0.034</v>
      </c>
      <c r="E28" s="36">
        <v>0.24678919122381535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3</v>
      </c>
    </row>
    <row r="29" spans="1:26" ht="12.75">
      <c r="A29" s="32" t="s">
        <v>59</v>
      </c>
      <c r="B29">
        <v>7</v>
      </c>
      <c r="C29">
        <v>1000</v>
      </c>
      <c r="D29" s="29">
        <v>0.008</v>
      </c>
      <c r="E29" s="29">
        <v>0.09972936350917891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2</v>
      </c>
    </row>
    <row r="30" spans="1:26" ht="12.75">
      <c r="A30" s="32" t="s">
        <v>59</v>
      </c>
      <c r="B30">
        <v>8</v>
      </c>
      <c r="C30">
        <v>1000</v>
      </c>
      <c r="D30" s="29">
        <v>0.001</v>
      </c>
      <c r="E30" s="29">
        <v>0.03162277660168379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1</v>
      </c>
    </row>
    <row r="31" spans="1:26" ht="12.75">
      <c r="A31" s="32" t="s">
        <v>16</v>
      </c>
      <c r="B31">
        <v>1</v>
      </c>
      <c r="C31">
        <v>1000</v>
      </c>
      <c r="D31" s="29">
        <v>177.365</v>
      </c>
      <c r="E31" s="29">
        <v>61.97679322051035</v>
      </c>
      <c r="F31" s="29">
        <v>-50</v>
      </c>
      <c r="G31" s="29">
        <v>40</v>
      </c>
      <c r="H31" s="29">
        <v>85</v>
      </c>
      <c r="I31" s="29">
        <v>130</v>
      </c>
      <c r="J31" s="29">
        <v>175</v>
      </c>
      <c r="K31" s="29">
        <v>175</v>
      </c>
      <c r="L31" s="29">
        <v>175</v>
      </c>
      <c r="M31" s="29">
        <v>175</v>
      </c>
      <c r="N31" s="29">
        <v>195</v>
      </c>
      <c r="O31" s="29">
        <v>195</v>
      </c>
      <c r="P31" s="29">
        <v>195</v>
      </c>
      <c r="Q31" s="29">
        <v>195</v>
      </c>
      <c r="R31" s="29">
        <v>195</v>
      </c>
      <c r="S31" s="29">
        <v>215</v>
      </c>
      <c r="T31" s="29">
        <v>215</v>
      </c>
      <c r="U31" s="29">
        <v>215</v>
      </c>
      <c r="V31" s="29">
        <v>215</v>
      </c>
      <c r="W31" s="29">
        <v>215</v>
      </c>
      <c r="X31" s="29">
        <v>235</v>
      </c>
      <c r="Y31" s="29">
        <v>235</v>
      </c>
      <c r="Z31" s="29">
        <v>255</v>
      </c>
    </row>
    <row r="32" spans="1:26" ht="12.75">
      <c r="A32" s="32" t="s">
        <v>16</v>
      </c>
      <c r="B32">
        <v>2</v>
      </c>
      <c r="C32">
        <v>1000</v>
      </c>
      <c r="D32" s="29">
        <v>199.26</v>
      </c>
      <c r="E32" s="29">
        <v>78.94862434067667</v>
      </c>
      <c r="F32" s="29">
        <v>-60</v>
      </c>
      <c r="G32" s="29">
        <v>30</v>
      </c>
      <c r="H32" s="29">
        <v>75</v>
      </c>
      <c r="I32" s="29">
        <v>120</v>
      </c>
      <c r="J32" s="29">
        <v>165</v>
      </c>
      <c r="K32" s="29">
        <v>165</v>
      </c>
      <c r="L32" s="29">
        <v>210</v>
      </c>
      <c r="M32" s="29">
        <v>210</v>
      </c>
      <c r="N32" s="29">
        <v>210</v>
      </c>
      <c r="O32" s="29">
        <v>230</v>
      </c>
      <c r="P32" s="29">
        <v>230</v>
      </c>
      <c r="Q32" s="29">
        <v>230</v>
      </c>
      <c r="R32" s="29">
        <v>230</v>
      </c>
      <c r="S32" s="29">
        <v>230</v>
      </c>
      <c r="T32" s="29">
        <v>250</v>
      </c>
      <c r="U32" s="29">
        <v>250</v>
      </c>
      <c r="V32" s="29">
        <v>250</v>
      </c>
      <c r="W32" s="29">
        <v>270</v>
      </c>
      <c r="X32" s="29">
        <v>270</v>
      </c>
      <c r="Y32" s="29">
        <v>270</v>
      </c>
      <c r="Z32" s="29">
        <v>290</v>
      </c>
    </row>
    <row r="33" spans="1:26" ht="12.75">
      <c r="A33" s="32" t="s">
        <v>16</v>
      </c>
      <c r="B33">
        <v>3</v>
      </c>
      <c r="C33">
        <v>1000</v>
      </c>
      <c r="D33" s="29">
        <v>213.635</v>
      </c>
      <c r="E33" s="29">
        <v>95.4920442000563</v>
      </c>
      <c r="F33" s="29">
        <v>-70</v>
      </c>
      <c r="G33" s="29">
        <v>20</v>
      </c>
      <c r="H33" s="29">
        <v>65</v>
      </c>
      <c r="I33" s="29">
        <v>110</v>
      </c>
      <c r="J33" s="29">
        <v>155</v>
      </c>
      <c r="K33" s="29">
        <v>155</v>
      </c>
      <c r="L33" s="29">
        <v>200</v>
      </c>
      <c r="M33" s="29">
        <v>200</v>
      </c>
      <c r="N33" s="29">
        <v>245</v>
      </c>
      <c r="O33" s="29">
        <v>245</v>
      </c>
      <c r="P33" s="29">
        <v>245</v>
      </c>
      <c r="Q33" s="29">
        <v>265</v>
      </c>
      <c r="R33" s="29">
        <v>265</v>
      </c>
      <c r="S33" s="29">
        <v>265</v>
      </c>
      <c r="T33" s="29">
        <v>285</v>
      </c>
      <c r="U33" s="29">
        <v>285</v>
      </c>
      <c r="V33" s="29">
        <v>285</v>
      </c>
      <c r="W33" s="29">
        <v>285</v>
      </c>
      <c r="X33" s="29">
        <v>305</v>
      </c>
      <c r="Y33" s="29">
        <v>305</v>
      </c>
      <c r="Z33" s="29">
        <v>345</v>
      </c>
    </row>
    <row r="34" spans="1:26" ht="12.75">
      <c r="A34" s="32" t="s">
        <v>16</v>
      </c>
      <c r="B34">
        <v>4</v>
      </c>
      <c r="C34">
        <v>1000</v>
      </c>
      <c r="D34" s="29">
        <v>219.74</v>
      </c>
      <c r="E34" s="29">
        <v>112.3728617596796</v>
      </c>
      <c r="F34" s="29">
        <v>-80</v>
      </c>
      <c r="G34" s="29">
        <v>10</v>
      </c>
      <c r="H34" s="29">
        <v>55</v>
      </c>
      <c r="I34" s="29">
        <v>100</v>
      </c>
      <c r="J34" s="29">
        <v>100</v>
      </c>
      <c r="K34" s="29">
        <v>145</v>
      </c>
      <c r="L34" s="29">
        <v>145</v>
      </c>
      <c r="M34" s="29">
        <v>190</v>
      </c>
      <c r="N34" s="29">
        <v>235</v>
      </c>
      <c r="O34" s="29">
        <v>235</v>
      </c>
      <c r="P34" s="29">
        <v>280</v>
      </c>
      <c r="Q34" s="29">
        <v>280</v>
      </c>
      <c r="R34" s="29">
        <v>280</v>
      </c>
      <c r="S34" s="29">
        <v>300</v>
      </c>
      <c r="T34" s="29">
        <v>300</v>
      </c>
      <c r="U34" s="29">
        <v>300</v>
      </c>
      <c r="V34" s="29">
        <v>320</v>
      </c>
      <c r="W34" s="29">
        <v>320</v>
      </c>
      <c r="X34" s="29">
        <v>320</v>
      </c>
      <c r="Y34" s="29">
        <v>340</v>
      </c>
      <c r="Z34" s="29">
        <v>400</v>
      </c>
    </row>
    <row r="35" spans="1:26" ht="13.5" thickBot="1">
      <c r="A35" s="32" t="s">
        <v>16</v>
      </c>
      <c r="B35">
        <v>5</v>
      </c>
      <c r="C35">
        <v>1000</v>
      </c>
      <c r="D35" s="29">
        <v>227.48</v>
      </c>
      <c r="E35" s="29">
        <v>117.97676940024301</v>
      </c>
      <c r="F35" s="29">
        <v>-90</v>
      </c>
      <c r="G35" s="29">
        <v>0</v>
      </c>
      <c r="H35" s="29">
        <v>45</v>
      </c>
      <c r="I35" s="29">
        <v>90</v>
      </c>
      <c r="J35" s="29">
        <v>135</v>
      </c>
      <c r="K35" s="29">
        <v>135</v>
      </c>
      <c r="L35" s="29">
        <v>180</v>
      </c>
      <c r="M35" s="29">
        <v>180</v>
      </c>
      <c r="N35" s="29">
        <v>225</v>
      </c>
      <c r="O35" s="29">
        <v>225</v>
      </c>
      <c r="P35" s="29">
        <v>270</v>
      </c>
      <c r="Q35" s="29">
        <v>270</v>
      </c>
      <c r="R35" s="29">
        <v>288.0000000000041</v>
      </c>
      <c r="S35" s="29">
        <v>315</v>
      </c>
      <c r="T35" s="29">
        <v>315</v>
      </c>
      <c r="U35" s="29">
        <v>315</v>
      </c>
      <c r="V35" s="29">
        <v>335</v>
      </c>
      <c r="W35" s="29">
        <v>335</v>
      </c>
      <c r="X35" s="29">
        <v>355</v>
      </c>
      <c r="Y35" s="29">
        <v>355</v>
      </c>
      <c r="Z35" s="29">
        <v>435</v>
      </c>
    </row>
    <row r="36" spans="1:26" ht="13.5" thickBot="1">
      <c r="A36" s="33" t="s">
        <v>16</v>
      </c>
      <c r="B36" s="34">
        <v>6</v>
      </c>
      <c r="C36" s="34">
        <v>1000</v>
      </c>
      <c r="D36" s="35">
        <v>228.15</v>
      </c>
      <c r="E36" s="36">
        <v>126.73077048684029</v>
      </c>
      <c r="F36" s="29">
        <v>-100</v>
      </c>
      <c r="G36" s="29">
        <v>-10</v>
      </c>
      <c r="H36" s="29">
        <v>35</v>
      </c>
      <c r="I36" s="29">
        <v>80</v>
      </c>
      <c r="J36" s="29">
        <v>125</v>
      </c>
      <c r="K36" s="29">
        <v>125</v>
      </c>
      <c r="L36" s="29">
        <v>170</v>
      </c>
      <c r="M36" s="29">
        <v>215</v>
      </c>
      <c r="N36" s="29">
        <v>215</v>
      </c>
      <c r="O36" s="29">
        <v>215</v>
      </c>
      <c r="P36" s="29">
        <v>260</v>
      </c>
      <c r="Q36" s="29">
        <v>260</v>
      </c>
      <c r="R36" s="29">
        <v>305</v>
      </c>
      <c r="S36" s="29">
        <v>305</v>
      </c>
      <c r="T36" s="29">
        <v>305</v>
      </c>
      <c r="U36" s="29">
        <v>350</v>
      </c>
      <c r="V36" s="29">
        <v>350</v>
      </c>
      <c r="W36" s="29">
        <v>370</v>
      </c>
      <c r="X36" s="29">
        <v>370</v>
      </c>
      <c r="Y36" s="29">
        <v>390</v>
      </c>
      <c r="Z36" s="29">
        <v>450</v>
      </c>
    </row>
    <row r="37" spans="1:26" ht="12.75">
      <c r="A37" s="32" t="s">
        <v>16</v>
      </c>
      <c r="B37">
        <v>7</v>
      </c>
      <c r="C37">
        <v>1000</v>
      </c>
      <c r="D37" s="29">
        <v>221.13</v>
      </c>
      <c r="E37" s="29">
        <v>133.81733886227218</v>
      </c>
      <c r="F37" s="29">
        <v>-110</v>
      </c>
      <c r="G37" s="29">
        <v>-20</v>
      </c>
      <c r="H37" s="29">
        <v>25</v>
      </c>
      <c r="I37" s="29">
        <v>70</v>
      </c>
      <c r="J37" s="29">
        <v>115</v>
      </c>
      <c r="K37" s="29">
        <v>115</v>
      </c>
      <c r="L37" s="29">
        <v>160</v>
      </c>
      <c r="M37" s="29">
        <v>205</v>
      </c>
      <c r="N37" s="29">
        <v>205</v>
      </c>
      <c r="O37" s="29">
        <v>205</v>
      </c>
      <c r="P37" s="29">
        <v>250</v>
      </c>
      <c r="Q37" s="29">
        <v>250</v>
      </c>
      <c r="R37" s="29">
        <v>295</v>
      </c>
      <c r="S37" s="29">
        <v>295</v>
      </c>
      <c r="T37" s="29">
        <v>295</v>
      </c>
      <c r="U37" s="29">
        <v>340</v>
      </c>
      <c r="V37" s="29">
        <v>340</v>
      </c>
      <c r="W37" s="29">
        <v>385</v>
      </c>
      <c r="X37" s="29">
        <v>385</v>
      </c>
      <c r="Y37" s="29">
        <v>405</v>
      </c>
      <c r="Z37" s="29">
        <v>465</v>
      </c>
    </row>
    <row r="38" spans="1:26" ht="12.75">
      <c r="A38" s="32" t="s">
        <v>16</v>
      </c>
      <c r="B38">
        <v>8</v>
      </c>
      <c r="C38">
        <v>1000</v>
      </c>
      <c r="D38" s="29">
        <v>218.765</v>
      </c>
      <c r="E38" s="29">
        <v>135.14441826723288</v>
      </c>
      <c r="F38" s="29">
        <v>-120</v>
      </c>
      <c r="G38" s="29">
        <v>-30</v>
      </c>
      <c r="H38" s="29">
        <v>15</v>
      </c>
      <c r="I38" s="29">
        <v>60</v>
      </c>
      <c r="J38" s="29">
        <v>105</v>
      </c>
      <c r="K38" s="29">
        <v>105</v>
      </c>
      <c r="L38" s="29">
        <v>150</v>
      </c>
      <c r="M38" s="29">
        <v>195</v>
      </c>
      <c r="N38" s="29">
        <v>195</v>
      </c>
      <c r="O38" s="29">
        <v>195</v>
      </c>
      <c r="P38" s="29">
        <v>240</v>
      </c>
      <c r="Q38" s="29">
        <v>240</v>
      </c>
      <c r="R38" s="29">
        <v>285</v>
      </c>
      <c r="S38" s="29">
        <v>285</v>
      </c>
      <c r="T38" s="29">
        <v>285</v>
      </c>
      <c r="U38" s="29">
        <v>330</v>
      </c>
      <c r="V38" s="29">
        <v>330</v>
      </c>
      <c r="W38" s="29">
        <v>375</v>
      </c>
      <c r="X38" s="29">
        <v>375</v>
      </c>
      <c r="Y38" s="29">
        <v>420</v>
      </c>
      <c r="Z38" s="29">
        <v>480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Rutgers University - FOM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Eckstein</dc:creator>
  <cp:keywords/>
  <dc:description/>
  <cp:lastModifiedBy>jecks</cp:lastModifiedBy>
  <cp:lastPrinted>2003-01-02T21:46:56Z</cp:lastPrinted>
  <dcterms:created xsi:type="dcterms:W3CDTF">1998-11-17T19:11:58Z</dcterms:created>
  <dcterms:modified xsi:type="dcterms:W3CDTF">2016-05-17T22:13:18Z</dcterms:modified>
  <cp:category/>
  <cp:version/>
  <cp:contentType/>
  <cp:contentStatus/>
</cp:coreProperties>
</file>